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8445" activeTab="0"/>
  </bookViews>
  <sheets>
    <sheet name="Беш" sheetId="1" r:id="rId1"/>
  </sheets>
  <definedNames>
    <definedName name="_xlnm.Print_Area" localSheetId="0">'Беш'!$A$1:$BI$17</definedName>
  </definedNames>
  <calcPr fullCalcOnLoad="1"/>
</workbook>
</file>

<file path=xl/sharedStrings.xml><?xml version="1.0" encoding="utf-8"?>
<sst xmlns="http://schemas.openxmlformats.org/spreadsheetml/2006/main" count="121" uniqueCount="72">
  <si>
    <t>Наименование показателей</t>
  </si>
  <si>
    <t>Ед.изм.</t>
  </si>
  <si>
    <t>Факт 
за январь - март 2019 г.</t>
  </si>
  <si>
    <t>План
за январь - март 2020 г.</t>
  </si>
  <si>
    <t>Факт
 за март 2020 г.</t>
  </si>
  <si>
    <t>Факт
 за январь -март 2020 г.</t>
  </si>
  <si>
    <t>% выполнения плана</t>
  </si>
  <si>
    <t>Темп роста 2020г. к 2019г.</t>
  </si>
  <si>
    <t>Факт 
за январь - апрель  2019 г.</t>
  </si>
  <si>
    <t>План
за январь - апрель  2019 г.</t>
  </si>
  <si>
    <t>Факт
 за апрель 2020 г.</t>
  </si>
  <si>
    <t>Факт
 за январь - апрель  2020 г.</t>
  </si>
  <si>
    <t>Лесовосстановление и лесоразведение</t>
  </si>
  <si>
    <t>га</t>
  </si>
  <si>
    <t>*</t>
  </si>
  <si>
    <t>Создание лесных культур селекционным посевным и посадочным материалом в общем объеме лесовосстановления и лесоразведения</t>
  </si>
  <si>
    <t>Рубки ухода в молодняках
(осветление, прочистка)</t>
  </si>
  <si>
    <t xml:space="preserve">Рубки промежуточного пользования </t>
  </si>
  <si>
    <t>тыс.куб. метров</t>
  </si>
  <si>
    <t>Поступления от ведения лесного и охотничьего хозяйства</t>
  </si>
  <si>
    <t>тыс.руб.</t>
  </si>
  <si>
    <t>Доходы от охотхозяйственной деятельности</t>
  </si>
  <si>
    <t>Лесозаготовки</t>
  </si>
  <si>
    <t>Заготовка с использованием собственной многооперационной лесозаготовительной техники (харвестер)</t>
  </si>
  <si>
    <t>Заготовка с использованием собственной многооперационной лесозаготовительной техники (харвестер + услуги)</t>
  </si>
  <si>
    <t>Производство пиломатериалов</t>
  </si>
  <si>
    <t>Реализация пиломатериалов</t>
  </si>
  <si>
    <t>Объем экспорта лесопродукции и услуг</t>
  </si>
  <si>
    <t>тыс.долл. США</t>
  </si>
  <si>
    <t>Рентабельность реализованной продукции, товаров (работ, услуг)</t>
  </si>
  <si>
    <t>%</t>
  </si>
  <si>
    <t>Выручка от реализации продукции (работ, услуг)</t>
  </si>
  <si>
    <t>Факт 
за январь - май  2019 г.</t>
  </si>
  <si>
    <t>План
за январь - май  2020г.</t>
  </si>
  <si>
    <t>Факт
 за май 2020 г.</t>
  </si>
  <si>
    <t>Факт
 за январь - май  2020 г.</t>
  </si>
  <si>
    <t>Факт 
за январь - июнь  2019 г.</t>
  </si>
  <si>
    <t>План
за январь - июнь  2020г.</t>
  </si>
  <si>
    <t>Факт
 за июнь 2020 г.</t>
  </si>
  <si>
    <t>Факт
 за январь - июнь  2020 г.</t>
  </si>
  <si>
    <t>Факт 
за январь - июль  2019 г.</t>
  </si>
  <si>
    <t>План
за январь - июль  2020г.</t>
  </si>
  <si>
    <t>Факт
 за июль 2020 г.</t>
  </si>
  <si>
    <t>Факт
 за январь - июль  2020 г.</t>
  </si>
  <si>
    <t>Факт 
за январь - август  2019 г.</t>
  </si>
  <si>
    <t>План
за январь - август 2020г.</t>
  </si>
  <si>
    <t>Факт
 за август 2020 г.</t>
  </si>
  <si>
    <t>Факт
 за январь - август  2020 г.</t>
  </si>
  <si>
    <t>План
за январь - сентябрь 2020г.</t>
  </si>
  <si>
    <t>План
за январь - сентябрь  2020г.</t>
  </si>
  <si>
    <t>Факт 
за январь - сентябрь  2019 г.</t>
  </si>
  <si>
    <t>Факт
 за сентябрь 2020 г.</t>
  </si>
  <si>
    <t>Факт
 за январь - сентябрь  2020 г.</t>
  </si>
  <si>
    <t>План
за январь - октябрь  2020г.</t>
  </si>
  <si>
    <t>Факт 
за январь - октябрь  2019 г.</t>
  </si>
  <si>
    <t>Факт
 за октябрь 2020 г.</t>
  </si>
  <si>
    <t>Факт
 за январь - октябрь  2020 г.</t>
  </si>
  <si>
    <t>План
за январь - ноябрь  2020г.</t>
  </si>
  <si>
    <t>Факт 
за январь - ноябрь  2019 г.</t>
  </si>
  <si>
    <t>Факт
 за ноябрь 2020 г.</t>
  </si>
  <si>
    <t>Факт
 за январь - ноябрь  2020 г.</t>
  </si>
  <si>
    <t>План
за январь - декабрь  2020г.</t>
  </si>
  <si>
    <t>Факт
 за декабрь 2020 г.</t>
  </si>
  <si>
    <t>Факт
 за январь - декабрь  2020 г.</t>
  </si>
  <si>
    <t>Ввод молодняков в категорию ценных лесных насаждений</t>
  </si>
  <si>
    <t>Факт 
за январь 2020 г.</t>
  </si>
  <si>
    <t>План
за январь 2021 г.</t>
  </si>
  <si>
    <t>Факт
 за январь 2021 г.</t>
  </si>
  <si>
    <t>Темп роста 2021г. к 2020г.</t>
  </si>
  <si>
    <t>План на 2021 года</t>
  </si>
  <si>
    <t>х</t>
  </si>
  <si>
    <t>Информация о выполнении основных показателей социально-экономического развития по Бешенковичскому лесхозу за 2020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</si>
</sst>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.00_);_(* \(#,##0.00\);_(* &quot;-&quot;??_);_(@_)"/>
    <numFmt numFmtId="174" formatCode="0.000"/>
  </numFmts>
  <fonts count="7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6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 Cyr"/>
      <family val="1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1"/>
      <color indexed="10"/>
      <name val="Calibri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5"/>
      <color indexed="56"/>
      <name val="Times New Roman"/>
      <family val="2"/>
    </font>
    <font>
      <b/>
      <sz val="13"/>
      <color indexed="62"/>
      <name val="Calibri"/>
      <family val="2"/>
    </font>
    <font>
      <b/>
      <sz val="13"/>
      <color indexed="56"/>
      <name val="Times New Roman"/>
      <family val="2"/>
    </font>
    <font>
      <b/>
      <sz val="11"/>
      <color indexed="62"/>
      <name val="Calibri"/>
      <family val="2"/>
    </font>
    <font>
      <b/>
      <sz val="11"/>
      <color indexed="56"/>
      <name val="Times New Roman"/>
      <family val="2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sz val="9"/>
      <name val="Times New Roman CYR"/>
      <family val="1"/>
    </font>
    <font>
      <i/>
      <sz val="8"/>
      <name val="Times New Roman CYR"/>
      <family val="1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theme="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18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1" fillId="2" borderId="0" applyNumberFormat="0" applyBorder="0" applyAlignment="0" applyProtection="0"/>
    <xf numFmtId="0" fontId="1" fillId="9" borderId="0" applyNumberFormat="0" applyBorder="0" applyAlignment="0" applyProtection="0"/>
    <xf numFmtId="0" fontId="59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1" fillId="3" borderId="0" applyNumberFormat="0" applyBorder="0" applyAlignment="0" applyProtection="0"/>
    <xf numFmtId="0" fontId="1" fillId="11" borderId="0" applyNumberFormat="0" applyBorder="0" applyAlignment="0" applyProtection="0"/>
    <xf numFmtId="0" fontId="59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1" fillId="4" borderId="0" applyNumberFormat="0" applyBorder="0" applyAlignment="0" applyProtection="0"/>
    <xf numFmtId="0" fontId="1" fillId="13" borderId="0" applyNumberFormat="0" applyBorder="0" applyAlignment="0" applyProtection="0"/>
    <xf numFmtId="0" fontId="5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1" fillId="5" borderId="0" applyNumberFormat="0" applyBorder="0" applyAlignment="0" applyProtection="0"/>
    <xf numFmtId="0" fontId="1" fillId="7" borderId="0" applyNumberFormat="0" applyBorder="0" applyAlignment="0" applyProtection="0"/>
    <xf numFmtId="0" fontId="59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6" borderId="0" applyNumberFormat="0" applyBorder="0" applyAlignment="0" applyProtection="0"/>
    <xf numFmtId="0" fontId="1" fillId="6" borderId="0" applyNumberFormat="0" applyBorder="0" applyAlignment="0" applyProtection="0"/>
    <xf numFmtId="0" fontId="59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1" fillId="9" borderId="0" applyNumberFormat="0" applyBorder="0" applyAlignment="0" applyProtection="0"/>
    <xf numFmtId="0" fontId="1" fillId="6" borderId="0" applyNumberFormat="0" applyBorder="0" applyAlignment="0" applyProtection="0"/>
    <xf numFmtId="0" fontId="59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1" borderId="0" applyNumberFormat="0" applyBorder="0" applyAlignment="0" applyProtection="0"/>
    <xf numFmtId="0" fontId="1" fillId="11" borderId="0" applyNumberFormat="0" applyBorder="0" applyAlignment="0" applyProtection="0"/>
    <xf numFmtId="0" fontId="59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1" fillId="17" borderId="0" applyNumberFormat="0" applyBorder="0" applyAlignment="0" applyProtection="0"/>
    <xf numFmtId="0" fontId="1" fillId="22" borderId="0" applyNumberFormat="0" applyBorder="0" applyAlignment="0" applyProtection="0"/>
    <xf numFmtId="0" fontId="59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1" fillId="5" borderId="0" applyNumberFormat="0" applyBorder="0" applyAlignment="0" applyProtection="0"/>
    <xf numFmtId="0" fontId="1" fillId="3" borderId="0" applyNumberFormat="0" applyBorder="0" applyAlignment="0" applyProtection="0"/>
    <xf numFmtId="0" fontId="59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1" fillId="9" borderId="0" applyNumberFormat="0" applyBorder="0" applyAlignment="0" applyProtection="0"/>
    <xf numFmtId="0" fontId="1" fillId="6" borderId="0" applyNumberFormat="0" applyBorder="0" applyAlignment="0" applyProtection="0"/>
    <xf numFmtId="0" fontId="59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1" fillId="18" borderId="0" applyNumberFormat="0" applyBorder="0" applyAlignment="0" applyProtection="0"/>
    <xf numFmtId="0" fontId="1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60" fillId="30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6" borderId="0" applyNumberFormat="0" applyBorder="0" applyAlignment="0" applyProtection="0"/>
    <xf numFmtId="0" fontId="13" fillId="26" borderId="0" applyNumberFormat="0" applyBorder="0" applyAlignment="0" applyProtection="0"/>
    <xf numFmtId="0" fontId="12" fillId="6" borderId="0" applyNumberFormat="0" applyBorder="0" applyAlignment="0" applyProtection="0"/>
    <xf numFmtId="0" fontId="60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2" borderId="0" applyNumberFormat="0" applyBorder="0" applyAlignment="0" applyProtection="0"/>
    <xf numFmtId="0" fontId="13" fillId="11" borderId="0" applyNumberFormat="0" applyBorder="0" applyAlignment="0" applyProtection="0"/>
    <xf numFmtId="0" fontId="12" fillId="32" borderId="0" applyNumberFormat="0" applyBorder="0" applyAlignment="0" applyProtection="0"/>
    <xf numFmtId="0" fontId="60" fillId="3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60" fillId="34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" borderId="0" applyNumberFormat="0" applyBorder="0" applyAlignment="0" applyProtection="0"/>
    <xf numFmtId="0" fontId="13" fillId="27" borderId="0" applyNumberFormat="0" applyBorder="0" applyAlignment="0" applyProtection="0"/>
    <xf numFmtId="0" fontId="12" fillId="3" borderId="0" applyNumberFormat="0" applyBorder="0" applyAlignment="0" applyProtection="0"/>
    <xf numFmtId="0" fontId="60" fillId="35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6" borderId="0" applyNumberFormat="0" applyBorder="0" applyAlignment="0" applyProtection="0"/>
    <xf numFmtId="0" fontId="13" fillId="28" borderId="0" applyNumberFormat="0" applyBorder="0" applyAlignment="0" applyProtection="0"/>
    <xf numFmtId="0" fontId="12" fillId="6" borderId="0" applyNumberFormat="0" applyBorder="0" applyAlignment="0" applyProtection="0"/>
    <xf numFmtId="0" fontId="60" fillId="36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11" borderId="0" applyNumberFormat="0" applyBorder="0" applyAlignment="0" applyProtection="0"/>
    <xf numFmtId="0" fontId="13" fillId="29" borderId="0" applyNumberFormat="0" applyBorder="0" applyAlignment="0" applyProtection="0"/>
    <xf numFmtId="0" fontId="12" fillId="11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4" fillId="3" borderId="0" applyNumberFormat="0" applyBorder="0" applyAlignment="0" applyProtection="0"/>
    <xf numFmtId="0" fontId="15" fillId="40" borderId="1" applyNumberFormat="0" applyAlignment="0" applyProtection="0"/>
    <xf numFmtId="0" fontId="16" fillId="4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13" borderId="7" applyNumberFormat="0" applyFont="0" applyAlignment="0" applyProtection="0"/>
    <xf numFmtId="0" fontId="25" fillId="4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>
      <alignment horizontal="justify"/>
      <protection/>
    </xf>
    <xf numFmtId="0" fontId="60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43" borderId="0" applyNumberFormat="0" applyBorder="0" applyAlignment="0" applyProtection="0"/>
    <xf numFmtId="0" fontId="13" fillId="37" borderId="0" applyNumberFormat="0" applyBorder="0" applyAlignment="0" applyProtection="0"/>
    <xf numFmtId="0" fontId="12" fillId="43" borderId="0" applyNumberFormat="0" applyBorder="0" applyAlignment="0" applyProtection="0"/>
    <xf numFmtId="0" fontId="60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2" borderId="0" applyNumberFormat="0" applyBorder="0" applyAlignment="0" applyProtection="0"/>
    <xf numFmtId="0" fontId="13" fillId="38" borderId="0" applyNumberFormat="0" applyBorder="0" applyAlignment="0" applyProtection="0"/>
    <xf numFmtId="0" fontId="12" fillId="32" borderId="0" applyNumberFormat="0" applyBorder="0" applyAlignment="0" applyProtection="0"/>
    <xf numFmtId="0" fontId="60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18" borderId="0" applyNumberFormat="0" applyBorder="0" applyAlignment="0" applyProtection="0"/>
    <xf numFmtId="0" fontId="13" fillId="39" borderId="0" applyNumberFormat="0" applyBorder="0" applyAlignment="0" applyProtection="0"/>
    <xf numFmtId="0" fontId="12" fillId="18" borderId="0" applyNumberFormat="0" applyBorder="0" applyAlignment="0" applyProtection="0"/>
    <xf numFmtId="0" fontId="60" fillId="4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47" borderId="0" applyNumberFormat="0" applyBorder="0" applyAlignment="0" applyProtection="0"/>
    <xf numFmtId="0" fontId="13" fillId="27" borderId="0" applyNumberFormat="0" applyBorder="0" applyAlignment="0" applyProtection="0"/>
    <xf numFmtId="0" fontId="12" fillId="47" borderId="0" applyNumberFormat="0" applyBorder="0" applyAlignment="0" applyProtection="0"/>
    <xf numFmtId="0" fontId="60" fillId="4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60" fillId="49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8" borderId="0" applyNumberFormat="0" applyBorder="0" applyAlignment="0" applyProtection="0"/>
    <xf numFmtId="0" fontId="13" fillId="32" borderId="0" applyNumberFormat="0" applyBorder="0" applyAlignment="0" applyProtection="0"/>
    <xf numFmtId="0" fontId="12" fillId="38" borderId="0" applyNumberFormat="0" applyBorder="0" applyAlignment="0" applyProtection="0"/>
    <xf numFmtId="49" fontId="29" fillId="0" borderId="10">
      <alignment horizontal="left"/>
      <protection/>
    </xf>
    <xf numFmtId="0" fontId="61" fillId="50" borderId="1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22" borderId="1" applyNumberFormat="0" applyAlignment="0" applyProtection="0"/>
    <xf numFmtId="0" fontId="30" fillId="7" borderId="1" applyNumberFormat="0" applyAlignment="0" applyProtection="0"/>
    <xf numFmtId="0" fontId="22" fillId="22" borderId="1" applyNumberFormat="0" applyAlignment="0" applyProtection="0"/>
    <xf numFmtId="0" fontId="62" fillId="51" borderId="12" applyNumberFormat="0" applyAlignment="0" applyProtection="0"/>
    <xf numFmtId="0" fontId="25" fillId="40" borderId="8" applyNumberFormat="0" applyAlignment="0" applyProtection="0"/>
    <xf numFmtId="0" fontId="25" fillId="40" borderId="8" applyNumberFormat="0" applyAlignment="0" applyProtection="0"/>
    <xf numFmtId="0" fontId="25" fillId="40" borderId="8" applyNumberFormat="0" applyAlignment="0" applyProtection="0"/>
    <xf numFmtId="0" fontId="25" fillId="40" borderId="8" applyNumberFormat="0" applyAlignment="0" applyProtection="0"/>
    <xf numFmtId="0" fontId="25" fillId="40" borderId="8" applyNumberFormat="0" applyAlignment="0" applyProtection="0"/>
    <xf numFmtId="0" fontId="25" fillId="40" borderId="8" applyNumberFormat="0" applyAlignment="0" applyProtection="0"/>
    <xf numFmtId="0" fontId="25" fillId="40" borderId="8" applyNumberFormat="0" applyAlignment="0" applyProtection="0"/>
    <xf numFmtId="0" fontId="25" fillId="40" borderId="8" applyNumberFormat="0" applyAlignment="0" applyProtection="0"/>
    <xf numFmtId="0" fontId="25" fillId="52" borderId="8" applyNumberFormat="0" applyAlignment="0" applyProtection="0"/>
    <xf numFmtId="0" fontId="31" fillId="40" borderId="8" applyNumberFormat="0" applyAlignment="0" applyProtection="0"/>
    <xf numFmtId="0" fontId="25" fillId="52" borderId="8" applyNumberFormat="0" applyAlignment="0" applyProtection="0"/>
    <xf numFmtId="0" fontId="63" fillId="51" borderId="11" applyNumberFormat="0" applyAlignment="0" applyProtection="0"/>
    <xf numFmtId="0" fontId="15" fillId="40" borderId="1" applyNumberFormat="0" applyAlignment="0" applyProtection="0"/>
    <xf numFmtId="0" fontId="15" fillId="40" borderId="1" applyNumberFormat="0" applyAlignment="0" applyProtection="0"/>
    <xf numFmtId="0" fontId="15" fillId="40" borderId="1" applyNumberFormat="0" applyAlignment="0" applyProtection="0"/>
    <xf numFmtId="0" fontId="15" fillId="40" borderId="1" applyNumberFormat="0" applyAlignment="0" applyProtection="0"/>
    <xf numFmtId="0" fontId="15" fillId="40" borderId="1" applyNumberFormat="0" applyAlignment="0" applyProtection="0"/>
    <xf numFmtId="0" fontId="15" fillId="40" borderId="1" applyNumberFormat="0" applyAlignment="0" applyProtection="0"/>
    <xf numFmtId="0" fontId="15" fillId="40" borderId="1" applyNumberFormat="0" applyAlignment="0" applyProtection="0"/>
    <xf numFmtId="0" fontId="15" fillId="40" borderId="1" applyNumberFormat="0" applyAlignment="0" applyProtection="0"/>
    <xf numFmtId="0" fontId="32" fillId="52" borderId="1" applyNumberFormat="0" applyAlignment="0" applyProtection="0"/>
    <xf numFmtId="0" fontId="33" fillId="40" borderId="1" applyNumberFormat="0" applyAlignment="0" applyProtection="0"/>
    <xf numFmtId="0" fontId="32" fillId="52" borderId="1" applyNumberFormat="0" applyAlignment="0" applyProtection="0"/>
    <xf numFmtId="0" fontId="34" fillId="0" borderId="0" applyNumberFormat="0" applyFill="0" applyBorder="0" applyAlignment="0" applyProtection="0"/>
    <xf numFmtId="49" fontId="29" fillId="0" borderId="10">
      <alignment horizont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1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35" fillId="0" borderId="14" applyNumberFormat="0" applyFill="0" applyAlignment="0" applyProtection="0"/>
    <xf numFmtId="0" fontId="36" fillId="0" borderId="3" applyNumberFormat="0" applyFill="0" applyAlignment="0" applyProtection="0"/>
    <xf numFmtId="0" fontId="35" fillId="0" borderId="14" applyNumberFormat="0" applyFill="0" applyAlignment="0" applyProtection="0"/>
    <xf numFmtId="0" fontId="65" fillId="0" borderId="15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37" fillId="0" borderId="16" applyNumberFormat="0" applyFill="0" applyAlignment="0" applyProtection="0"/>
    <xf numFmtId="0" fontId="38" fillId="0" borderId="4" applyNumberFormat="0" applyFill="0" applyAlignment="0" applyProtection="0"/>
    <xf numFmtId="0" fontId="37" fillId="0" borderId="16" applyNumberFormat="0" applyFill="0" applyAlignment="0" applyProtection="0"/>
    <xf numFmtId="0" fontId="66" fillId="0" borderId="17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9" fillId="0" borderId="18" applyNumberFormat="0" applyFill="0" applyAlignment="0" applyProtection="0"/>
    <xf numFmtId="0" fontId="40" fillId="0" borderId="5" applyNumberFormat="0" applyFill="0" applyAlignment="0" applyProtection="0"/>
    <xf numFmtId="0" fontId="3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>
      <alignment horizontal="center" vertical="top" wrapText="1"/>
      <protection/>
    </xf>
    <xf numFmtId="0" fontId="41" fillId="0" borderId="0">
      <alignment horizontal="center" wrapText="1"/>
      <protection/>
    </xf>
    <xf numFmtId="0" fontId="42" fillId="0" borderId="10">
      <alignment horizontal="center" vertical="center" wrapText="1"/>
      <protection/>
    </xf>
    <xf numFmtId="0" fontId="43" fillId="0" borderId="0">
      <alignment horizontal="right" vertical="top"/>
      <protection/>
    </xf>
    <xf numFmtId="0" fontId="67" fillId="0" borderId="1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20" applyNumberFormat="0" applyFill="0" applyAlignment="0" applyProtection="0"/>
    <xf numFmtId="0" fontId="44" fillId="0" borderId="9" applyNumberFormat="0" applyFill="0" applyAlignment="0" applyProtection="0"/>
    <xf numFmtId="0" fontId="27" fillId="0" borderId="20" applyNumberFormat="0" applyFill="0" applyAlignment="0" applyProtection="0"/>
    <xf numFmtId="0" fontId="68" fillId="53" borderId="21" applyNumberFormat="0" applyAlignment="0" applyProtection="0"/>
    <xf numFmtId="0" fontId="16" fillId="41" borderId="2" applyNumberFormat="0" applyAlignment="0" applyProtection="0"/>
    <xf numFmtId="0" fontId="16" fillId="41" borderId="2" applyNumberFormat="0" applyAlignment="0" applyProtection="0"/>
    <xf numFmtId="0" fontId="16" fillId="41" borderId="2" applyNumberFormat="0" applyAlignment="0" applyProtection="0"/>
    <xf numFmtId="0" fontId="16" fillId="41" borderId="2" applyNumberFormat="0" applyAlignment="0" applyProtection="0"/>
    <xf numFmtId="0" fontId="16" fillId="41" borderId="2" applyNumberFormat="0" applyAlignment="0" applyProtection="0"/>
    <xf numFmtId="0" fontId="16" fillId="41" borderId="2" applyNumberFormat="0" applyAlignment="0" applyProtection="0"/>
    <xf numFmtId="0" fontId="16" fillId="41" borderId="2" applyNumberFormat="0" applyAlignment="0" applyProtection="0"/>
    <xf numFmtId="0" fontId="16" fillId="41" borderId="2" applyNumberFormat="0" applyAlignment="0" applyProtection="0"/>
    <xf numFmtId="0" fontId="45" fillId="41" borderId="2" applyNumberFormat="0" applyAlignment="0" applyProtection="0"/>
    <xf numFmtId="169" fontId="0" fillId="0" borderId="0">
      <alignment/>
      <protection/>
    </xf>
    <xf numFmtId="0" fontId="6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0" fillId="54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2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1" fillId="5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49" fillId="3" borderId="0" applyNumberFormat="0" applyBorder="0" applyAlignment="0" applyProtection="0"/>
    <xf numFmtId="0" fontId="14" fillId="5" borderId="0" applyNumberFormat="0" applyBorder="0" applyAlignment="0" applyProtection="0"/>
    <xf numFmtId="0" fontId="50" fillId="0" borderId="0">
      <alignment horizontal="left"/>
      <protection/>
    </xf>
    <xf numFmtId="49" fontId="51" fillId="0" borderId="0">
      <alignment horizontal="center" vertical="top"/>
      <protection/>
    </xf>
    <xf numFmtId="0" fontId="29" fillId="0" borderId="22">
      <alignment horizontal="center"/>
      <protection/>
    </xf>
    <xf numFmtId="0" fontId="7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3" fillId="0" borderId="0">
      <alignment horizontal="right" vertical="top" wrapText="1"/>
      <protection/>
    </xf>
    <xf numFmtId="0" fontId="0" fillId="56" borderId="23" applyNumberFormat="0" applyFont="0" applyAlignment="0" applyProtection="0"/>
    <xf numFmtId="0" fontId="3" fillId="13" borderId="7" applyNumberFormat="0" applyFon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3" fillId="13" borderId="7" applyNumberFormat="0" applyFon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29" fillId="13" borderId="7" applyNumberFormat="0" applyFont="0" applyAlignment="0" applyProtection="0"/>
    <xf numFmtId="0" fontId="29" fillId="13" borderId="7" applyNumberFormat="0" applyFont="0" applyAlignment="0" applyProtection="0"/>
    <xf numFmtId="0" fontId="10" fillId="13" borderId="7" applyNumberFormat="0" applyFont="0" applyAlignment="0" applyProtection="0"/>
    <xf numFmtId="0" fontId="10" fillId="13" borderId="7" applyNumberFormat="0" applyFont="0" applyAlignment="0" applyProtection="0"/>
    <xf numFmtId="0" fontId="10" fillId="13" borderId="7" applyNumberFormat="0" applyFont="0" applyAlignment="0" applyProtection="0"/>
    <xf numFmtId="0" fontId="10" fillId="13" borderId="7" applyNumberFormat="0" applyFont="0" applyAlignment="0" applyProtection="0"/>
    <xf numFmtId="0" fontId="10" fillId="13" borderId="7" applyNumberFormat="0" applyFont="0" applyAlignment="0" applyProtection="0"/>
    <xf numFmtId="0" fontId="10" fillId="1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24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8" fillId="0" borderId="25" applyNumberFormat="0" applyFill="0" applyAlignment="0" applyProtection="0"/>
    <xf numFmtId="0" fontId="53" fillId="0" borderId="6" applyNumberFormat="0" applyFill="0" applyAlignment="0" applyProtection="0"/>
    <xf numFmtId="0" fontId="28" fillId="0" borderId="25" applyNumberFormat="0" applyFill="0" applyAlignment="0" applyProtection="0"/>
    <xf numFmtId="0" fontId="29" fillId="0" borderId="10">
      <alignment horizontal="left" wrapText="1"/>
      <protection/>
    </xf>
    <xf numFmtId="0" fontId="7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0" borderId="0">
      <alignment horizontal="justify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75" fillId="57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55" fillId="4" borderId="0" applyNumberFormat="0" applyBorder="0" applyAlignment="0" applyProtection="0"/>
    <xf numFmtId="0" fontId="18" fillId="6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58" borderId="0" xfId="0" applyFont="1" applyFill="1" applyAlignment="1">
      <alignment/>
    </xf>
    <xf numFmtId="0" fontId="4" fillId="58" borderId="26" xfId="0" applyFont="1" applyFill="1" applyBorder="1" applyAlignment="1">
      <alignment vertical="center" wrapText="1"/>
    </xf>
    <xf numFmtId="0" fontId="4" fillId="58" borderId="26" xfId="0" applyFont="1" applyFill="1" applyBorder="1" applyAlignment="1">
      <alignment vertical="center"/>
    </xf>
    <xf numFmtId="0" fontId="4" fillId="58" borderId="10" xfId="0" applyFont="1" applyFill="1" applyBorder="1" applyAlignment="1">
      <alignment horizontal="center" vertical="center" wrapText="1"/>
    </xf>
    <xf numFmtId="0" fontId="4" fillId="58" borderId="27" xfId="0" applyFont="1" applyFill="1" applyBorder="1" applyAlignment="1">
      <alignment horizontal="center" vertical="center" wrapText="1"/>
    </xf>
    <xf numFmtId="0" fontId="4" fillId="58" borderId="0" xfId="0" applyFont="1" applyFill="1" applyAlignment="1">
      <alignment/>
    </xf>
    <xf numFmtId="0" fontId="5" fillId="58" borderId="10" xfId="0" applyNumberFormat="1" applyFont="1" applyFill="1" applyBorder="1" applyAlignment="1">
      <alignment horizontal="left" vertical="center" wrapText="1"/>
    </xf>
    <xf numFmtId="0" fontId="6" fillId="58" borderId="10" xfId="0" applyFont="1" applyFill="1" applyBorder="1" applyAlignment="1">
      <alignment horizontal="center" vertical="center"/>
    </xf>
    <xf numFmtId="172" fontId="7" fillId="58" borderId="10" xfId="0" applyNumberFormat="1" applyFont="1" applyFill="1" applyBorder="1" applyAlignment="1">
      <alignment horizontal="center" vertical="center"/>
    </xf>
    <xf numFmtId="172" fontId="8" fillId="58" borderId="10" xfId="0" applyNumberFormat="1" applyFont="1" applyFill="1" applyBorder="1" applyAlignment="1">
      <alignment horizontal="center" vertical="center"/>
    </xf>
    <xf numFmtId="172" fontId="5" fillId="58" borderId="10" xfId="0" applyNumberFormat="1" applyFont="1" applyFill="1" applyBorder="1" applyAlignment="1">
      <alignment horizontal="center" vertical="center"/>
    </xf>
    <xf numFmtId="0" fontId="5" fillId="58" borderId="0" xfId="0" applyFont="1" applyFill="1" applyAlignment="1">
      <alignment horizontal="center" vertical="center"/>
    </xf>
    <xf numFmtId="0" fontId="6" fillId="58" borderId="10" xfId="0" applyNumberFormat="1" applyFont="1" applyFill="1" applyBorder="1" applyAlignment="1">
      <alignment horizontal="center" vertical="center" wrapText="1"/>
    </xf>
    <xf numFmtId="172" fontId="5" fillId="58" borderId="10" xfId="0" applyNumberFormat="1" applyFont="1" applyFill="1" applyBorder="1" applyAlignment="1">
      <alignment horizontal="center" vertical="center" wrapText="1"/>
    </xf>
    <xf numFmtId="0" fontId="5" fillId="58" borderId="10" xfId="0" applyFont="1" applyFill="1" applyBorder="1" applyAlignment="1">
      <alignment horizontal="left" vertical="center" wrapText="1"/>
    </xf>
    <xf numFmtId="0" fontId="6" fillId="58" borderId="10" xfId="0" applyFont="1" applyFill="1" applyBorder="1" applyAlignment="1">
      <alignment horizontal="center" vertical="center" wrapText="1"/>
    </xf>
    <xf numFmtId="1" fontId="5" fillId="58" borderId="10" xfId="0" applyNumberFormat="1" applyFont="1" applyFill="1" applyBorder="1" applyAlignment="1">
      <alignment horizontal="center" vertical="center" wrapText="1"/>
    </xf>
    <xf numFmtId="0" fontId="9" fillId="58" borderId="0" xfId="0" applyFont="1" applyFill="1" applyAlignment="1">
      <alignment/>
    </xf>
    <xf numFmtId="2" fontId="5" fillId="58" borderId="10" xfId="0" applyNumberFormat="1" applyFont="1" applyFill="1" applyBorder="1" applyAlignment="1">
      <alignment horizontal="center" vertical="center"/>
    </xf>
    <xf numFmtId="0" fontId="5" fillId="58" borderId="10" xfId="958" applyFont="1" applyFill="1" applyBorder="1" applyAlignment="1">
      <alignment horizontal="left" vertical="center" wrapText="1"/>
      <protection/>
    </xf>
    <xf numFmtId="0" fontId="6" fillId="58" borderId="10" xfId="958" applyNumberFormat="1" applyFont="1" applyFill="1" applyBorder="1" applyAlignment="1">
      <alignment horizontal="center" vertical="center" wrapText="1"/>
      <protection/>
    </xf>
    <xf numFmtId="172" fontId="5" fillId="58" borderId="10" xfId="958" applyNumberFormat="1" applyFont="1" applyFill="1" applyBorder="1" applyAlignment="1">
      <alignment horizontal="center" vertical="center" wrapText="1"/>
      <protection/>
    </xf>
    <xf numFmtId="2" fontId="5" fillId="58" borderId="10" xfId="0" applyNumberFormat="1" applyFont="1" applyFill="1" applyBorder="1" applyAlignment="1">
      <alignment horizontal="center" vertical="center" wrapText="1"/>
    </xf>
    <xf numFmtId="0" fontId="5" fillId="58" borderId="10" xfId="1744" applyFont="1" applyFill="1" applyBorder="1" applyAlignment="1">
      <alignment horizontal="left" vertical="center" wrapText="1"/>
      <protection/>
    </xf>
    <xf numFmtId="1" fontId="5" fillId="58" borderId="10" xfId="0" applyNumberFormat="1" applyFont="1" applyFill="1" applyBorder="1" applyAlignment="1">
      <alignment horizontal="center" vertical="center"/>
    </xf>
    <xf numFmtId="0" fontId="6" fillId="58" borderId="10" xfId="958" applyFont="1" applyFill="1" applyBorder="1" applyAlignment="1">
      <alignment horizontal="center" vertical="center"/>
      <protection/>
    </xf>
    <xf numFmtId="1" fontId="5" fillId="58" borderId="10" xfId="958" applyNumberFormat="1" applyFont="1" applyFill="1" applyBorder="1" applyAlignment="1">
      <alignment horizontal="center" vertical="center"/>
      <protection/>
    </xf>
    <xf numFmtId="172" fontId="5" fillId="58" borderId="10" xfId="958" applyNumberFormat="1" applyFont="1" applyFill="1" applyBorder="1" applyAlignment="1">
      <alignment horizontal="center" vertical="center"/>
      <protection/>
    </xf>
    <xf numFmtId="0" fontId="3" fillId="58" borderId="0" xfId="0" applyFont="1" applyFill="1" applyAlignment="1">
      <alignment horizontal="center"/>
    </xf>
    <xf numFmtId="1" fontId="5" fillId="58" borderId="0" xfId="0" applyNumberFormat="1" applyFont="1" applyFill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172" fontId="5" fillId="8" borderId="10" xfId="0" applyNumberFormat="1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3" fillId="8" borderId="0" xfId="0" applyFont="1" applyFill="1" applyAlignment="1">
      <alignment/>
    </xf>
    <xf numFmtId="172" fontId="76" fillId="8" borderId="10" xfId="0" applyNumberFormat="1" applyFont="1" applyFill="1" applyBorder="1" applyAlignment="1">
      <alignment horizontal="center" vertical="center"/>
    </xf>
    <xf numFmtId="2" fontId="5" fillId="8" borderId="10" xfId="0" applyNumberFormat="1" applyFont="1" applyFill="1" applyBorder="1" applyAlignment="1">
      <alignment horizontal="center" vertical="center"/>
    </xf>
    <xf numFmtId="1" fontId="5" fillId="8" borderId="10" xfId="0" applyNumberFormat="1" applyFont="1" applyFill="1" applyBorder="1" applyAlignment="1">
      <alignment horizontal="center" vertical="center"/>
    </xf>
    <xf numFmtId="172" fontId="76" fillId="58" borderId="10" xfId="0" applyNumberFormat="1" applyFont="1" applyFill="1" applyBorder="1" applyAlignment="1">
      <alignment horizontal="center" vertical="center"/>
    </xf>
    <xf numFmtId="1" fontId="5" fillId="58" borderId="28" xfId="0" applyNumberFormat="1" applyFont="1" applyFill="1" applyBorder="1" applyAlignment="1">
      <alignment horizontal="center" vertical="center"/>
    </xf>
    <xf numFmtId="172" fontId="5" fillId="58" borderId="28" xfId="0" applyNumberFormat="1" applyFont="1" applyFill="1" applyBorder="1" applyAlignment="1">
      <alignment horizontal="center" vertical="center"/>
    </xf>
    <xf numFmtId="2" fontId="76" fillId="58" borderId="10" xfId="0" applyNumberFormat="1" applyFont="1" applyFill="1" applyBorder="1" applyAlignment="1">
      <alignment horizontal="center" vertical="center"/>
    </xf>
    <xf numFmtId="2" fontId="76" fillId="8" borderId="10" xfId="0" applyNumberFormat="1" applyFont="1" applyFill="1" applyBorder="1" applyAlignment="1">
      <alignment horizontal="center" vertical="center"/>
    </xf>
    <xf numFmtId="1" fontId="76" fillId="8" borderId="10" xfId="0" applyNumberFormat="1" applyFont="1" applyFill="1" applyBorder="1" applyAlignment="1">
      <alignment horizontal="center" vertical="center"/>
    </xf>
    <xf numFmtId="172" fontId="5" fillId="58" borderId="27" xfId="0" applyNumberFormat="1" applyFont="1" applyFill="1" applyBorder="1" applyAlignment="1">
      <alignment horizontal="center" vertical="center"/>
    </xf>
    <xf numFmtId="0" fontId="4" fillId="58" borderId="29" xfId="0" applyFont="1" applyFill="1" applyBorder="1" applyAlignment="1">
      <alignment horizontal="center" vertical="center" wrapText="1"/>
    </xf>
    <xf numFmtId="0" fontId="4" fillId="58" borderId="30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58" borderId="31" xfId="0" applyFont="1" applyFill="1" applyBorder="1" applyAlignment="1">
      <alignment horizontal="center" vertical="center" wrapText="1"/>
    </xf>
    <xf numFmtId="172" fontId="5" fillId="58" borderId="32" xfId="0" applyNumberFormat="1" applyFont="1" applyFill="1" applyBorder="1" applyAlignment="1">
      <alignment horizontal="center" vertical="center"/>
    </xf>
    <xf numFmtId="172" fontId="5" fillId="58" borderId="33" xfId="0" applyNumberFormat="1" applyFont="1" applyFill="1" applyBorder="1" applyAlignment="1">
      <alignment horizontal="center" vertical="center"/>
    </xf>
    <xf numFmtId="1" fontId="5" fillId="58" borderId="34" xfId="0" applyNumberFormat="1" applyFont="1" applyFill="1" applyBorder="1" applyAlignment="1">
      <alignment horizontal="center" vertical="center"/>
    </xf>
    <xf numFmtId="172" fontId="5" fillId="58" borderId="35" xfId="0" applyNumberFormat="1" applyFont="1" applyFill="1" applyBorder="1" applyAlignment="1">
      <alignment horizontal="center" vertical="center"/>
    </xf>
    <xf numFmtId="172" fontId="5" fillId="58" borderId="35" xfId="958" applyNumberFormat="1" applyFont="1" applyFill="1" applyBorder="1" applyAlignment="1">
      <alignment horizontal="center" vertical="center"/>
      <protection/>
    </xf>
    <xf numFmtId="172" fontId="5" fillId="58" borderId="36" xfId="0" applyNumberFormat="1" applyFont="1" applyFill="1" applyBorder="1" applyAlignment="1">
      <alignment horizontal="center" vertical="center"/>
    </xf>
    <xf numFmtId="2" fontId="5" fillId="58" borderId="33" xfId="0" applyNumberFormat="1" applyFont="1" applyFill="1" applyBorder="1" applyAlignment="1">
      <alignment horizontal="center" vertical="center" wrapText="1"/>
    </xf>
    <xf numFmtId="1" fontId="5" fillId="58" borderId="33" xfId="0" applyNumberFormat="1" applyFont="1" applyFill="1" applyBorder="1" applyAlignment="1">
      <alignment horizontal="center" vertical="center" wrapText="1"/>
    </xf>
    <xf numFmtId="2" fontId="5" fillId="58" borderId="33" xfId="0" applyNumberFormat="1" applyFont="1" applyFill="1" applyBorder="1" applyAlignment="1">
      <alignment horizontal="center" vertical="center"/>
    </xf>
    <xf numFmtId="172" fontId="5" fillId="58" borderId="33" xfId="0" applyNumberFormat="1" applyFont="1" applyFill="1" applyBorder="1" applyAlignment="1">
      <alignment horizontal="center" vertical="center" wrapText="1"/>
    </xf>
    <xf numFmtId="172" fontId="5" fillId="58" borderId="33" xfId="958" applyNumberFormat="1" applyFont="1" applyFill="1" applyBorder="1" applyAlignment="1">
      <alignment horizontal="center" vertical="center" wrapText="1"/>
      <protection/>
    </xf>
    <xf numFmtId="1" fontId="5" fillId="58" borderId="37" xfId="958" applyNumberFormat="1" applyFont="1" applyFill="1" applyBorder="1" applyAlignment="1">
      <alignment horizontal="center" vertical="center"/>
      <protection/>
    </xf>
    <xf numFmtId="1" fontId="76" fillId="8" borderId="35" xfId="0" applyNumberFormat="1" applyFont="1" applyFill="1" applyBorder="1" applyAlignment="1">
      <alignment horizontal="center" vertical="center"/>
    </xf>
    <xf numFmtId="174" fontId="5" fillId="8" borderId="10" xfId="0" applyNumberFormat="1" applyFont="1" applyFill="1" applyBorder="1" applyAlignment="1">
      <alignment horizontal="center" vertical="center"/>
    </xf>
    <xf numFmtId="172" fontId="76" fillId="58" borderId="10" xfId="0" applyNumberFormat="1" applyFont="1" applyFill="1" applyBorder="1" applyAlignment="1">
      <alignment horizontal="center" vertical="center" wrapText="1"/>
    </xf>
    <xf numFmtId="1" fontId="76" fillId="58" borderId="10" xfId="0" applyNumberFormat="1" applyFont="1" applyFill="1" applyBorder="1" applyAlignment="1">
      <alignment horizontal="center" vertical="center" wrapText="1"/>
    </xf>
    <xf numFmtId="172" fontId="76" fillId="58" borderId="10" xfId="958" applyNumberFormat="1" applyFont="1" applyFill="1" applyBorder="1" applyAlignment="1">
      <alignment horizontal="center" vertical="center" wrapText="1"/>
      <protection/>
    </xf>
    <xf numFmtId="172" fontId="77" fillId="58" borderId="10" xfId="0" applyNumberFormat="1" applyFont="1" applyFill="1" applyBorder="1" applyAlignment="1">
      <alignment horizontal="center" vertical="center"/>
    </xf>
    <xf numFmtId="1" fontId="76" fillId="58" borderId="38" xfId="958" applyNumberFormat="1" applyFont="1" applyFill="1" applyBorder="1" applyAlignment="1">
      <alignment horizontal="center" vertical="center"/>
      <protection/>
    </xf>
    <xf numFmtId="1" fontId="76" fillId="58" borderId="38" xfId="0" applyNumberFormat="1" applyFont="1" applyFill="1" applyBorder="1" applyAlignment="1">
      <alignment horizontal="center" vertical="center"/>
    </xf>
    <xf numFmtId="172" fontId="76" fillId="58" borderId="38" xfId="958" applyNumberFormat="1" applyFont="1" applyFill="1" applyBorder="1" applyAlignment="1">
      <alignment horizontal="center" vertical="center"/>
      <protection/>
    </xf>
    <xf numFmtId="172" fontId="76" fillId="58" borderId="38" xfId="0" applyNumberFormat="1" applyFont="1" applyFill="1" applyBorder="1" applyAlignment="1">
      <alignment horizontal="center" vertical="center"/>
    </xf>
    <xf numFmtId="172" fontId="7" fillId="58" borderId="33" xfId="0" applyNumberFormat="1" applyFont="1" applyFill="1" applyBorder="1" applyAlignment="1">
      <alignment horizontal="center" vertical="center"/>
    </xf>
    <xf numFmtId="172" fontId="76" fillId="58" borderId="33" xfId="0" applyNumberFormat="1" applyFont="1" applyFill="1" applyBorder="1" applyAlignment="1">
      <alignment horizontal="center" vertical="center"/>
    </xf>
    <xf numFmtId="172" fontId="76" fillId="58" borderId="32" xfId="0" applyNumberFormat="1" applyFont="1" applyFill="1" applyBorder="1" applyAlignment="1">
      <alignment horizontal="center" vertical="center"/>
    </xf>
    <xf numFmtId="172" fontId="76" fillId="58" borderId="33" xfId="0" applyNumberFormat="1" applyFont="1" applyFill="1" applyBorder="1" applyAlignment="1">
      <alignment horizontal="center" vertical="center" wrapText="1"/>
    </xf>
    <xf numFmtId="1" fontId="76" fillId="58" borderId="33" xfId="0" applyNumberFormat="1" applyFont="1" applyFill="1" applyBorder="1" applyAlignment="1">
      <alignment horizontal="center" vertical="center" wrapText="1"/>
    </xf>
    <xf numFmtId="2" fontId="76" fillId="58" borderId="33" xfId="0" applyNumberFormat="1" applyFont="1" applyFill="1" applyBorder="1" applyAlignment="1">
      <alignment horizontal="center" vertical="center"/>
    </xf>
    <xf numFmtId="172" fontId="76" fillId="58" borderId="33" xfId="958" applyNumberFormat="1" applyFont="1" applyFill="1" applyBorder="1" applyAlignment="1">
      <alignment horizontal="center" vertical="center" wrapText="1"/>
      <protection/>
    </xf>
    <xf numFmtId="2" fontId="76" fillId="58" borderId="33" xfId="0" applyNumberFormat="1" applyFont="1" applyFill="1" applyBorder="1" applyAlignment="1">
      <alignment horizontal="center" vertical="center" wrapText="1"/>
    </xf>
    <xf numFmtId="0" fontId="4" fillId="58" borderId="28" xfId="0" applyFont="1" applyFill="1" applyBorder="1" applyAlignment="1">
      <alignment horizontal="center" vertical="center" wrapText="1"/>
    </xf>
    <xf numFmtId="0" fontId="4" fillId="58" borderId="28" xfId="0" applyFont="1" applyFill="1" applyBorder="1" applyAlignment="1">
      <alignment horizontal="center" vertical="center"/>
    </xf>
    <xf numFmtId="0" fontId="4" fillId="12" borderId="30" xfId="0" applyFont="1" applyFill="1" applyBorder="1" applyAlignment="1">
      <alignment horizontal="center" vertical="center" wrapText="1"/>
    </xf>
    <xf numFmtId="172" fontId="5" fillId="12" borderId="10" xfId="0" applyNumberFormat="1" applyFont="1" applyFill="1" applyBorder="1" applyAlignment="1">
      <alignment horizontal="center" vertical="center"/>
    </xf>
    <xf numFmtId="172" fontId="76" fillId="12" borderId="10" xfId="0" applyNumberFormat="1" applyFont="1" applyFill="1" applyBorder="1" applyAlignment="1">
      <alignment horizontal="center" vertical="center"/>
    </xf>
    <xf numFmtId="172" fontId="76" fillId="12" borderId="10" xfId="0" applyNumberFormat="1" applyFont="1" applyFill="1" applyBorder="1" applyAlignment="1">
      <alignment horizontal="center" vertical="center" wrapText="1"/>
    </xf>
    <xf numFmtId="1" fontId="76" fillId="12" borderId="0" xfId="0" applyNumberFormat="1" applyFont="1" applyFill="1" applyBorder="1" applyAlignment="1">
      <alignment horizontal="center" vertical="center"/>
    </xf>
    <xf numFmtId="172" fontId="76" fillId="12" borderId="10" xfId="958" applyNumberFormat="1" applyFont="1" applyFill="1" applyBorder="1" applyAlignment="1">
      <alignment horizontal="center" vertical="center" wrapText="1"/>
      <protection/>
    </xf>
    <xf numFmtId="2" fontId="76" fillId="12" borderId="10" xfId="0" applyNumberFormat="1" applyFont="1" applyFill="1" applyBorder="1" applyAlignment="1">
      <alignment horizontal="center" vertical="center" wrapText="1"/>
    </xf>
    <xf numFmtId="0" fontId="2" fillId="58" borderId="0" xfId="0" applyFont="1" applyFill="1" applyBorder="1" applyAlignment="1">
      <alignment horizontal="center" vertical="center" wrapText="1"/>
    </xf>
    <xf numFmtId="172" fontId="78" fillId="58" borderId="10" xfId="0" applyNumberFormat="1" applyFont="1" applyFill="1" applyBorder="1" applyAlignment="1">
      <alignment horizontal="center" vertical="center"/>
    </xf>
  </cellXfs>
  <cellStyles count="18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2 2" xfId="23"/>
    <cellStyle name="20% - Акцент1 2 2 2" xfId="24"/>
    <cellStyle name="20% - Акцент1 2 3" xfId="25"/>
    <cellStyle name="20% - Акцент1 2 3 2" xfId="26"/>
    <cellStyle name="20% - Акцент1 2 4" xfId="27"/>
    <cellStyle name="20% - Акцент1 3" xfId="28"/>
    <cellStyle name="20% - Акцент1 3 2" xfId="29"/>
    <cellStyle name="20% - Акцент1 3 2 2" xfId="30"/>
    <cellStyle name="20% - Акцент1 3 3" xfId="31"/>
    <cellStyle name="20% - Акцент1 3 3 2" xfId="32"/>
    <cellStyle name="20% - Акцент1 3 4" xfId="33"/>
    <cellStyle name="20% - Акцент1 3 5" xfId="34"/>
    <cellStyle name="20% - Акцент1 4" xfId="35"/>
    <cellStyle name="20% - Акцент1 5" xfId="36"/>
    <cellStyle name="20% — акцент2" xfId="37"/>
    <cellStyle name="20% - Акцент2 2" xfId="38"/>
    <cellStyle name="20% - Акцент2 2 2" xfId="39"/>
    <cellStyle name="20% - Акцент2 2 2 2" xfId="40"/>
    <cellStyle name="20% - Акцент2 2 3" xfId="41"/>
    <cellStyle name="20% - Акцент2 2 3 2" xfId="42"/>
    <cellStyle name="20% - Акцент2 2 4" xfId="43"/>
    <cellStyle name="20% - Акцент2 3" xfId="44"/>
    <cellStyle name="20% - Акцент2 3 2" xfId="45"/>
    <cellStyle name="20% - Акцент2 3 2 2" xfId="46"/>
    <cellStyle name="20% - Акцент2 3 3" xfId="47"/>
    <cellStyle name="20% - Акцент2 3 3 2" xfId="48"/>
    <cellStyle name="20% - Акцент2 3 4" xfId="49"/>
    <cellStyle name="20% - Акцент2 3 5" xfId="50"/>
    <cellStyle name="20% - Акцент2 4" xfId="51"/>
    <cellStyle name="20% - Акцент2 5" xfId="52"/>
    <cellStyle name="20% — акцент3" xfId="53"/>
    <cellStyle name="20% - Акцент3 2" xfId="54"/>
    <cellStyle name="20% - Акцент3 2 2" xfId="55"/>
    <cellStyle name="20% - Акцент3 2 2 2" xfId="56"/>
    <cellStyle name="20% - Акцент3 2 3" xfId="57"/>
    <cellStyle name="20% - Акцент3 2 3 2" xfId="58"/>
    <cellStyle name="20% - Акцент3 2 4" xfId="59"/>
    <cellStyle name="20% - Акцент3 3" xfId="60"/>
    <cellStyle name="20% - Акцент3 3 2" xfId="61"/>
    <cellStyle name="20% - Акцент3 3 2 2" xfId="62"/>
    <cellStyle name="20% - Акцент3 3 3" xfId="63"/>
    <cellStyle name="20% - Акцент3 3 3 2" xfId="64"/>
    <cellStyle name="20% - Акцент3 3 4" xfId="65"/>
    <cellStyle name="20% - Акцент3 3 5" xfId="66"/>
    <cellStyle name="20% - Акцент3 4" xfId="67"/>
    <cellStyle name="20% - Акцент3 5" xfId="68"/>
    <cellStyle name="20% — акцент4" xfId="69"/>
    <cellStyle name="20% - Акцент4 2" xfId="70"/>
    <cellStyle name="20% - Акцент4 2 2" xfId="71"/>
    <cellStyle name="20% - Акцент4 2 2 2" xfId="72"/>
    <cellStyle name="20% - Акцент4 2 3" xfId="73"/>
    <cellStyle name="20% - Акцент4 2 3 2" xfId="74"/>
    <cellStyle name="20% - Акцент4 2 4" xfId="75"/>
    <cellStyle name="20% - Акцент4 3" xfId="76"/>
    <cellStyle name="20% - Акцент4 3 2" xfId="77"/>
    <cellStyle name="20% - Акцент4 3 2 2" xfId="78"/>
    <cellStyle name="20% - Акцент4 3 3" xfId="79"/>
    <cellStyle name="20% - Акцент4 3 3 2" xfId="80"/>
    <cellStyle name="20% - Акцент4 3 4" xfId="81"/>
    <cellStyle name="20% - Акцент4 3 5" xfId="82"/>
    <cellStyle name="20% - Акцент4 4" xfId="83"/>
    <cellStyle name="20% - Акцент4 5" xfId="84"/>
    <cellStyle name="20% — акцент5" xfId="85"/>
    <cellStyle name="20% - Акцент5 2" xfId="86"/>
    <cellStyle name="20% - Акцент5 2 2" xfId="87"/>
    <cellStyle name="20% - Акцент5 2 2 2" xfId="88"/>
    <cellStyle name="20% - Акцент5 2 3" xfId="89"/>
    <cellStyle name="20% - Акцент5 2 3 2" xfId="90"/>
    <cellStyle name="20% - Акцент5 2 4" xfId="91"/>
    <cellStyle name="20% - Акцент5 3" xfId="92"/>
    <cellStyle name="20% - Акцент5 3 2" xfId="93"/>
    <cellStyle name="20% - Акцент5 3 2 2" xfId="94"/>
    <cellStyle name="20% - Акцент5 3 3" xfId="95"/>
    <cellStyle name="20% - Акцент5 3 3 2" xfId="96"/>
    <cellStyle name="20% - Акцент5 3 4" xfId="97"/>
    <cellStyle name="20% - Акцент5 4" xfId="98"/>
    <cellStyle name="20% - Акцент5 5" xfId="99"/>
    <cellStyle name="20% — акцент6" xfId="100"/>
    <cellStyle name="20% - Акцент6 2" xfId="101"/>
    <cellStyle name="20% - Акцент6 2 2" xfId="102"/>
    <cellStyle name="20% - Акцент6 2 2 2" xfId="103"/>
    <cellStyle name="20% - Акцент6 2 3" xfId="104"/>
    <cellStyle name="20% - Акцент6 2 3 2" xfId="105"/>
    <cellStyle name="20% - Акцент6 2 4" xfId="106"/>
    <cellStyle name="20% - Акцент6 3" xfId="107"/>
    <cellStyle name="20% - Акцент6 3 2" xfId="108"/>
    <cellStyle name="20% - Акцент6 3 2 2" xfId="109"/>
    <cellStyle name="20% - Акцент6 3 3" xfId="110"/>
    <cellStyle name="20% - Акцент6 3 3 2" xfId="111"/>
    <cellStyle name="20% - Акцент6 3 4" xfId="112"/>
    <cellStyle name="20% - Акцент6 3 5" xfId="113"/>
    <cellStyle name="20% - Акцент6 4" xfId="114"/>
    <cellStyle name="20% - Акцент6 5" xfId="115"/>
    <cellStyle name="40% - Accent1" xfId="116"/>
    <cellStyle name="40% - Accent2" xfId="117"/>
    <cellStyle name="40% - Accent3" xfId="118"/>
    <cellStyle name="40% - Accent4" xfId="119"/>
    <cellStyle name="40% - Accent5" xfId="120"/>
    <cellStyle name="40% - Accent6" xfId="121"/>
    <cellStyle name="40% — акцент1" xfId="122"/>
    <cellStyle name="40% - Акцент1 2" xfId="123"/>
    <cellStyle name="40% - Акцент1 2 2" xfId="124"/>
    <cellStyle name="40% - Акцент1 2 2 2" xfId="125"/>
    <cellStyle name="40% - Акцент1 2 3" xfId="126"/>
    <cellStyle name="40% - Акцент1 2 3 2" xfId="127"/>
    <cellStyle name="40% - Акцент1 2 4" xfId="128"/>
    <cellStyle name="40% - Акцент1 3" xfId="129"/>
    <cellStyle name="40% - Акцент1 3 2" xfId="130"/>
    <cellStyle name="40% - Акцент1 3 2 2" xfId="131"/>
    <cellStyle name="40% - Акцент1 3 3" xfId="132"/>
    <cellStyle name="40% - Акцент1 3 3 2" xfId="133"/>
    <cellStyle name="40% - Акцент1 3 4" xfId="134"/>
    <cellStyle name="40% - Акцент1 3 5" xfId="135"/>
    <cellStyle name="40% - Акцент1 4" xfId="136"/>
    <cellStyle name="40% - Акцент1 5" xfId="137"/>
    <cellStyle name="40% — акцент2" xfId="138"/>
    <cellStyle name="40% - Акцент2 2" xfId="139"/>
    <cellStyle name="40% - Акцент2 2 2" xfId="140"/>
    <cellStyle name="40% - Акцент2 2 2 2" xfId="141"/>
    <cellStyle name="40% - Акцент2 2 3" xfId="142"/>
    <cellStyle name="40% - Акцент2 2 3 2" xfId="143"/>
    <cellStyle name="40% - Акцент2 2 4" xfId="144"/>
    <cellStyle name="40% - Акцент2 3" xfId="145"/>
    <cellStyle name="40% - Акцент2 3 2" xfId="146"/>
    <cellStyle name="40% - Акцент2 3 2 2" xfId="147"/>
    <cellStyle name="40% - Акцент2 3 3" xfId="148"/>
    <cellStyle name="40% - Акцент2 3 3 2" xfId="149"/>
    <cellStyle name="40% - Акцент2 3 4" xfId="150"/>
    <cellStyle name="40% - Акцент2 4" xfId="151"/>
    <cellStyle name="40% - Акцент2 5" xfId="152"/>
    <cellStyle name="40% — акцент3" xfId="153"/>
    <cellStyle name="40% - Акцент3 2" xfId="154"/>
    <cellStyle name="40% - Акцент3 2 2" xfId="155"/>
    <cellStyle name="40% - Акцент3 2 2 2" xfId="156"/>
    <cellStyle name="40% - Акцент3 2 3" xfId="157"/>
    <cellStyle name="40% - Акцент3 2 3 2" xfId="158"/>
    <cellStyle name="40% - Акцент3 2 4" xfId="159"/>
    <cellStyle name="40% - Акцент3 3" xfId="160"/>
    <cellStyle name="40% - Акцент3 3 2" xfId="161"/>
    <cellStyle name="40% - Акцент3 3 2 2" xfId="162"/>
    <cellStyle name="40% - Акцент3 3 3" xfId="163"/>
    <cellStyle name="40% - Акцент3 3 3 2" xfId="164"/>
    <cellStyle name="40% - Акцент3 3 4" xfId="165"/>
    <cellStyle name="40% - Акцент3 3 5" xfId="166"/>
    <cellStyle name="40% - Акцент3 4" xfId="167"/>
    <cellStyle name="40% - Акцент3 5" xfId="168"/>
    <cellStyle name="40% — акцент4" xfId="169"/>
    <cellStyle name="40% - Акцент4 2" xfId="170"/>
    <cellStyle name="40% - Акцент4 2 2" xfId="171"/>
    <cellStyle name="40% - Акцент4 2 2 2" xfId="172"/>
    <cellStyle name="40% - Акцент4 2 3" xfId="173"/>
    <cellStyle name="40% - Акцент4 2 3 2" xfId="174"/>
    <cellStyle name="40% - Акцент4 2 4" xfId="175"/>
    <cellStyle name="40% - Акцент4 3" xfId="176"/>
    <cellStyle name="40% - Акцент4 3 2" xfId="177"/>
    <cellStyle name="40% - Акцент4 3 2 2" xfId="178"/>
    <cellStyle name="40% - Акцент4 3 3" xfId="179"/>
    <cellStyle name="40% - Акцент4 3 3 2" xfId="180"/>
    <cellStyle name="40% - Акцент4 3 4" xfId="181"/>
    <cellStyle name="40% - Акцент4 3 5" xfId="182"/>
    <cellStyle name="40% - Акцент4 4" xfId="183"/>
    <cellStyle name="40% - Акцент4 5" xfId="184"/>
    <cellStyle name="40% — акцент5" xfId="185"/>
    <cellStyle name="40% - Акцент5 2" xfId="186"/>
    <cellStyle name="40% - Акцент5 2 2" xfId="187"/>
    <cellStyle name="40% - Акцент5 2 2 2" xfId="188"/>
    <cellStyle name="40% - Акцент5 2 3" xfId="189"/>
    <cellStyle name="40% - Акцент5 2 3 2" xfId="190"/>
    <cellStyle name="40% - Акцент5 2 4" xfId="191"/>
    <cellStyle name="40% - Акцент5 3" xfId="192"/>
    <cellStyle name="40% - Акцент5 3 2" xfId="193"/>
    <cellStyle name="40% - Акцент5 3 2 2" xfId="194"/>
    <cellStyle name="40% - Акцент5 3 3" xfId="195"/>
    <cellStyle name="40% - Акцент5 3 3 2" xfId="196"/>
    <cellStyle name="40% - Акцент5 3 4" xfId="197"/>
    <cellStyle name="40% - Акцент5 3 5" xfId="198"/>
    <cellStyle name="40% - Акцент5 4" xfId="199"/>
    <cellStyle name="40% - Акцент5 5" xfId="200"/>
    <cellStyle name="40% — акцент6" xfId="201"/>
    <cellStyle name="40% - Акцент6 2" xfId="202"/>
    <cellStyle name="40% - Акцент6 2 2" xfId="203"/>
    <cellStyle name="40% - Акцент6 2 2 2" xfId="204"/>
    <cellStyle name="40% - Акцент6 2 3" xfId="205"/>
    <cellStyle name="40% - Акцент6 2 3 2" xfId="206"/>
    <cellStyle name="40% - Акцент6 2 4" xfId="207"/>
    <cellStyle name="40% - Акцент6 3" xfId="208"/>
    <cellStyle name="40% - Акцент6 3 2" xfId="209"/>
    <cellStyle name="40% - Акцент6 3 2 2" xfId="210"/>
    <cellStyle name="40% - Акцент6 3 3" xfId="211"/>
    <cellStyle name="40% - Акцент6 3 3 2" xfId="212"/>
    <cellStyle name="40% - Акцент6 3 4" xfId="213"/>
    <cellStyle name="40% - Акцент6 3 5" xfId="214"/>
    <cellStyle name="40% - Акцент6 4" xfId="215"/>
    <cellStyle name="40% - Акцент6 5" xfId="216"/>
    <cellStyle name="60% - Accent1" xfId="217"/>
    <cellStyle name="60% - Accent2" xfId="218"/>
    <cellStyle name="60% - Accent3" xfId="219"/>
    <cellStyle name="60% - Accent4" xfId="220"/>
    <cellStyle name="60% - Accent5" xfId="221"/>
    <cellStyle name="60% - Accent6" xfId="222"/>
    <cellStyle name="60% — акцент1" xfId="223"/>
    <cellStyle name="60% - Акцент1 2" xfId="224"/>
    <cellStyle name="60% - Акцент1 2 2" xfId="225"/>
    <cellStyle name="60% - Акцент1 2 3" xfId="226"/>
    <cellStyle name="60% - Акцент1 2 4" xfId="227"/>
    <cellStyle name="60% - Акцент1 3" xfId="228"/>
    <cellStyle name="60% - Акцент1 3 2" xfId="229"/>
    <cellStyle name="60% - Акцент1 3 3" xfId="230"/>
    <cellStyle name="60% - Акцент1 3 4" xfId="231"/>
    <cellStyle name="60% - Акцент1 3 5" xfId="232"/>
    <cellStyle name="60% - Акцент1 4" xfId="233"/>
    <cellStyle name="60% - Акцент1 5" xfId="234"/>
    <cellStyle name="60% — акцент2" xfId="235"/>
    <cellStyle name="60% - Акцент2 2" xfId="236"/>
    <cellStyle name="60% - Акцент2 2 2" xfId="237"/>
    <cellStyle name="60% - Акцент2 2 3" xfId="238"/>
    <cellStyle name="60% - Акцент2 2 4" xfId="239"/>
    <cellStyle name="60% - Акцент2 3" xfId="240"/>
    <cellStyle name="60% - Акцент2 3 2" xfId="241"/>
    <cellStyle name="60% - Акцент2 3 3" xfId="242"/>
    <cellStyle name="60% - Акцент2 3 4" xfId="243"/>
    <cellStyle name="60% - Акцент2 3 5" xfId="244"/>
    <cellStyle name="60% - Акцент2 4" xfId="245"/>
    <cellStyle name="60% - Акцент2 5" xfId="246"/>
    <cellStyle name="60% — акцент3" xfId="247"/>
    <cellStyle name="60% - Акцент3 2" xfId="248"/>
    <cellStyle name="60% - Акцент3 2 2" xfId="249"/>
    <cellStyle name="60% - Акцент3 2 3" xfId="250"/>
    <cellStyle name="60% - Акцент3 2 4" xfId="251"/>
    <cellStyle name="60% - Акцент3 3" xfId="252"/>
    <cellStyle name="60% - Акцент3 3 2" xfId="253"/>
    <cellStyle name="60% - Акцент3 3 3" xfId="254"/>
    <cellStyle name="60% - Акцент3 3 4" xfId="255"/>
    <cellStyle name="60% - Акцент3 3 5" xfId="256"/>
    <cellStyle name="60% - Акцент3 4" xfId="257"/>
    <cellStyle name="60% - Акцент3 5" xfId="258"/>
    <cellStyle name="60% — акцент4" xfId="259"/>
    <cellStyle name="60% - Акцент4 2" xfId="260"/>
    <cellStyle name="60% - Акцент4 2 2" xfId="261"/>
    <cellStyle name="60% - Акцент4 2 3" xfId="262"/>
    <cellStyle name="60% - Акцент4 2 4" xfId="263"/>
    <cellStyle name="60% - Акцент4 3" xfId="264"/>
    <cellStyle name="60% - Акцент4 3 2" xfId="265"/>
    <cellStyle name="60% - Акцент4 3 3" xfId="266"/>
    <cellStyle name="60% - Акцент4 3 4" xfId="267"/>
    <cellStyle name="60% - Акцент4 3 5" xfId="268"/>
    <cellStyle name="60% - Акцент4 4" xfId="269"/>
    <cellStyle name="60% - Акцент4 5" xfId="270"/>
    <cellStyle name="60% — акцент5" xfId="271"/>
    <cellStyle name="60% - Акцент5 2" xfId="272"/>
    <cellStyle name="60% - Акцент5 2 2" xfId="273"/>
    <cellStyle name="60% - Акцент5 2 3" xfId="274"/>
    <cellStyle name="60% - Акцент5 2 4" xfId="275"/>
    <cellStyle name="60% - Акцент5 3" xfId="276"/>
    <cellStyle name="60% - Акцент5 3 2" xfId="277"/>
    <cellStyle name="60% - Акцент5 3 3" xfId="278"/>
    <cellStyle name="60% - Акцент5 3 4" xfId="279"/>
    <cellStyle name="60% - Акцент5 3 5" xfId="280"/>
    <cellStyle name="60% - Акцент5 4" xfId="281"/>
    <cellStyle name="60% - Акцент5 5" xfId="282"/>
    <cellStyle name="60% — акцент6" xfId="283"/>
    <cellStyle name="60% - Акцент6 2" xfId="284"/>
    <cellStyle name="60% - Акцент6 2 2" xfId="285"/>
    <cellStyle name="60% - Акцент6 2 3" xfId="286"/>
    <cellStyle name="60% - Акцент6 2 4" xfId="287"/>
    <cellStyle name="60% - Акцент6 3" xfId="288"/>
    <cellStyle name="60% - Акцент6 3 2" xfId="289"/>
    <cellStyle name="60% - Акцент6 3 3" xfId="290"/>
    <cellStyle name="60% - Акцент6 3 4" xfId="291"/>
    <cellStyle name="60% - Акцент6 3 5" xfId="292"/>
    <cellStyle name="60% - Акцент6 4" xfId="293"/>
    <cellStyle name="60% - Акцент6 5" xfId="294"/>
    <cellStyle name="Accent1" xfId="295"/>
    <cellStyle name="Accent2" xfId="296"/>
    <cellStyle name="Accent3" xfId="297"/>
    <cellStyle name="Accent4" xfId="298"/>
    <cellStyle name="Accent5" xfId="299"/>
    <cellStyle name="Accent6" xfId="300"/>
    <cellStyle name="Bad" xfId="301"/>
    <cellStyle name="Calculation" xfId="302"/>
    <cellStyle name="Check Cell" xfId="303"/>
    <cellStyle name="Explanatory Text" xfId="304"/>
    <cellStyle name="Good" xfId="305"/>
    <cellStyle name="Heading 1" xfId="306"/>
    <cellStyle name="Heading 2" xfId="307"/>
    <cellStyle name="Heading 3" xfId="308"/>
    <cellStyle name="Heading 4" xfId="309"/>
    <cellStyle name="Input" xfId="310"/>
    <cellStyle name="Linked Cell" xfId="311"/>
    <cellStyle name="Neutral" xfId="312"/>
    <cellStyle name="Note" xfId="313"/>
    <cellStyle name="Output" xfId="314"/>
    <cellStyle name="Title" xfId="315"/>
    <cellStyle name="Total" xfId="316"/>
    <cellStyle name="Warning Text" xfId="317"/>
    <cellStyle name="Абзац" xfId="318"/>
    <cellStyle name="Акцент1" xfId="319"/>
    <cellStyle name="Акцент1 2" xfId="320"/>
    <cellStyle name="Акцент1 2 2" xfId="321"/>
    <cellStyle name="Акцент1 2 3" xfId="322"/>
    <cellStyle name="Акцент1 2 4" xfId="323"/>
    <cellStyle name="Акцент1 3" xfId="324"/>
    <cellStyle name="Акцент1 3 2" xfId="325"/>
    <cellStyle name="Акцент1 3 3" xfId="326"/>
    <cellStyle name="Акцент1 3 4" xfId="327"/>
    <cellStyle name="Акцент1 3 5" xfId="328"/>
    <cellStyle name="Акцент1 4" xfId="329"/>
    <cellStyle name="Акцент1 5" xfId="330"/>
    <cellStyle name="Акцент2" xfId="331"/>
    <cellStyle name="Акцент2 2" xfId="332"/>
    <cellStyle name="Акцент2 2 2" xfId="333"/>
    <cellStyle name="Акцент2 2 3" xfId="334"/>
    <cellStyle name="Акцент2 2 4" xfId="335"/>
    <cellStyle name="Акцент2 3" xfId="336"/>
    <cellStyle name="Акцент2 3 2" xfId="337"/>
    <cellStyle name="Акцент2 3 3" xfId="338"/>
    <cellStyle name="Акцент2 3 4" xfId="339"/>
    <cellStyle name="Акцент2 3 5" xfId="340"/>
    <cellStyle name="Акцент2 4" xfId="341"/>
    <cellStyle name="Акцент2 5" xfId="342"/>
    <cellStyle name="Акцент3" xfId="343"/>
    <cellStyle name="Акцент3 2" xfId="344"/>
    <cellStyle name="Акцент3 2 2" xfId="345"/>
    <cellStyle name="Акцент3 2 3" xfId="346"/>
    <cellStyle name="Акцент3 2 4" xfId="347"/>
    <cellStyle name="Акцент3 3" xfId="348"/>
    <cellStyle name="Акцент3 3 2" xfId="349"/>
    <cellStyle name="Акцент3 3 3" xfId="350"/>
    <cellStyle name="Акцент3 3 4" xfId="351"/>
    <cellStyle name="Акцент3 3 5" xfId="352"/>
    <cellStyle name="Акцент3 4" xfId="353"/>
    <cellStyle name="Акцент3 5" xfId="354"/>
    <cellStyle name="Акцент4" xfId="355"/>
    <cellStyle name="Акцент4 2" xfId="356"/>
    <cellStyle name="Акцент4 2 2" xfId="357"/>
    <cellStyle name="Акцент4 2 3" xfId="358"/>
    <cellStyle name="Акцент4 2 4" xfId="359"/>
    <cellStyle name="Акцент4 3" xfId="360"/>
    <cellStyle name="Акцент4 3 2" xfId="361"/>
    <cellStyle name="Акцент4 3 3" xfId="362"/>
    <cellStyle name="Акцент4 3 4" xfId="363"/>
    <cellStyle name="Акцент4 3 5" xfId="364"/>
    <cellStyle name="Акцент4 4" xfId="365"/>
    <cellStyle name="Акцент4 5" xfId="366"/>
    <cellStyle name="Акцент5" xfId="367"/>
    <cellStyle name="Акцент5 2" xfId="368"/>
    <cellStyle name="Акцент5 2 2" xfId="369"/>
    <cellStyle name="Акцент5 2 3" xfId="370"/>
    <cellStyle name="Акцент5 2 4" xfId="371"/>
    <cellStyle name="Акцент5 3" xfId="372"/>
    <cellStyle name="Акцент5 3 2" xfId="373"/>
    <cellStyle name="Акцент5 3 3" xfId="374"/>
    <cellStyle name="Акцент5 3 4" xfId="375"/>
    <cellStyle name="Акцент5 4" xfId="376"/>
    <cellStyle name="Акцент6" xfId="377"/>
    <cellStyle name="Акцент6 2" xfId="378"/>
    <cellStyle name="Акцент6 2 2" xfId="379"/>
    <cellStyle name="Акцент6 2 3" xfId="380"/>
    <cellStyle name="Акцент6 2 4" xfId="381"/>
    <cellStyle name="Акцент6 3" xfId="382"/>
    <cellStyle name="Акцент6 3 2" xfId="383"/>
    <cellStyle name="Акцент6 3 3" xfId="384"/>
    <cellStyle name="Акцент6 3 4" xfId="385"/>
    <cellStyle name="Акцент6 3 5" xfId="386"/>
    <cellStyle name="Акцент6 4" xfId="387"/>
    <cellStyle name="Акцент6 5" xfId="388"/>
    <cellStyle name="Блок" xfId="389"/>
    <cellStyle name="Ввод " xfId="390"/>
    <cellStyle name="Ввод  2" xfId="391"/>
    <cellStyle name="Ввод  2 2" xfId="392"/>
    <cellStyle name="Ввод  2 3" xfId="393"/>
    <cellStyle name="Ввод  2 4" xfId="394"/>
    <cellStyle name="Ввод  3" xfId="395"/>
    <cellStyle name="Ввод  3 2" xfId="396"/>
    <cellStyle name="Ввод  3 3" xfId="397"/>
    <cellStyle name="Ввод  3 4" xfId="398"/>
    <cellStyle name="Ввод  3 5" xfId="399"/>
    <cellStyle name="Ввод  4" xfId="400"/>
    <cellStyle name="Ввод  5" xfId="401"/>
    <cellStyle name="Вывод" xfId="402"/>
    <cellStyle name="Вывод 2" xfId="403"/>
    <cellStyle name="Вывод 2 2" xfId="404"/>
    <cellStyle name="Вывод 2 3" xfId="405"/>
    <cellStyle name="Вывод 2 4" xfId="406"/>
    <cellStyle name="Вывод 3" xfId="407"/>
    <cellStyle name="Вывод 3 2" xfId="408"/>
    <cellStyle name="Вывод 3 3" xfId="409"/>
    <cellStyle name="Вывод 3 4" xfId="410"/>
    <cellStyle name="Вывод 3 5" xfId="411"/>
    <cellStyle name="Вывод 4" xfId="412"/>
    <cellStyle name="Вывод 5" xfId="413"/>
    <cellStyle name="Вычисление" xfId="414"/>
    <cellStyle name="Вычисление 2" xfId="415"/>
    <cellStyle name="Вычисление 2 2" xfId="416"/>
    <cellStyle name="Вычисление 2 3" xfId="417"/>
    <cellStyle name="Вычисление 2 4" xfId="418"/>
    <cellStyle name="Вычисление 3" xfId="419"/>
    <cellStyle name="Вычисление 3 2" xfId="420"/>
    <cellStyle name="Вычисление 3 3" xfId="421"/>
    <cellStyle name="Вычисление 3 4" xfId="422"/>
    <cellStyle name="Вычисление 3 5" xfId="423"/>
    <cellStyle name="Вычисление 4" xfId="424"/>
    <cellStyle name="Вычисление 5" xfId="425"/>
    <cellStyle name="Гиперссылка 2" xfId="426"/>
    <cellStyle name="Дата" xfId="427"/>
    <cellStyle name="Currency" xfId="428"/>
    <cellStyle name="Currency [0]" xfId="429"/>
    <cellStyle name="Денежный [0] 2 2" xfId="430"/>
    <cellStyle name="Денежный [0] 2 2 2" xfId="431"/>
    <cellStyle name="Денежный [0] 2 3" xfId="432"/>
    <cellStyle name="Денежный [0] 2 3 2" xfId="433"/>
    <cellStyle name="Денежный 2" xfId="434"/>
    <cellStyle name="Денежный 2 2" xfId="435"/>
    <cellStyle name="Заголовок 1" xfId="436"/>
    <cellStyle name="Заголовок 1 2" xfId="437"/>
    <cellStyle name="Заголовок 1 2 2" xfId="438"/>
    <cellStyle name="Заголовок 1 2 3" xfId="439"/>
    <cellStyle name="Заголовок 1 2 4" xfId="440"/>
    <cellStyle name="Заголовок 1 3" xfId="441"/>
    <cellStyle name="Заголовок 1 3 2" xfId="442"/>
    <cellStyle name="Заголовок 1 3 3" xfId="443"/>
    <cellStyle name="Заголовок 1 3 4" xfId="444"/>
    <cellStyle name="Заголовок 1 3 5" xfId="445"/>
    <cellStyle name="Заголовок 1 4" xfId="446"/>
    <cellStyle name="Заголовок 1 5" xfId="447"/>
    <cellStyle name="Заголовок 2" xfId="448"/>
    <cellStyle name="Заголовок 2 2" xfId="449"/>
    <cellStyle name="Заголовок 2 2 2" xfId="450"/>
    <cellStyle name="Заголовок 2 2 3" xfId="451"/>
    <cellStyle name="Заголовок 2 2 4" xfId="452"/>
    <cellStyle name="Заголовок 2 3" xfId="453"/>
    <cellStyle name="Заголовок 2 3 2" xfId="454"/>
    <cellStyle name="Заголовок 2 3 3" xfId="455"/>
    <cellStyle name="Заголовок 2 3 4" xfId="456"/>
    <cellStyle name="Заголовок 2 3 5" xfId="457"/>
    <cellStyle name="Заголовок 2 4" xfId="458"/>
    <cellStyle name="Заголовок 2 5" xfId="459"/>
    <cellStyle name="Заголовок 3" xfId="460"/>
    <cellStyle name="Заголовок 3 2" xfId="461"/>
    <cellStyle name="Заголовок 3 2 2" xfId="462"/>
    <cellStyle name="Заголовок 3 2 3" xfId="463"/>
    <cellStyle name="Заголовок 3 2 4" xfId="464"/>
    <cellStyle name="Заголовок 3 3" xfId="465"/>
    <cellStyle name="Заголовок 3 3 2" xfId="466"/>
    <cellStyle name="Заголовок 3 3 3" xfId="467"/>
    <cellStyle name="Заголовок 3 3 4" xfId="468"/>
    <cellStyle name="Заголовок 3 3 5" xfId="469"/>
    <cellStyle name="Заголовок 3 4" xfId="470"/>
    <cellStyle name="Заголовок 3 5" xfId="471"/>
    <cellStyle name="Заголовок 4" xfId="472"/>
    <cellStyle name="Заголовок 4 2" xfId="473"/>
    <cellStyle name="Заголовок 4 2 2" xfId="474"/>
    <cellStyle name="Заголовок 4 2 3" xfId="475"/>
    <cellStyle name="Заголовок 4 2 4" xfId="476"/>
    <cellStyle name="Заголовок 4 3" xfId="477"/>
    <cellStyle name="Заголовок 4 3 2" xfId="478"/>
    <cellStyle name="Заголовок 4 3 3" xfId="479"/>
    <cellStyle name="Заголовок 4 3 4" xfId="480"/>
    <cellStyle name="Заголовок 4 3 5" xfId="481"/>
    <cellStyle name="Заголовок 4 4" xfId="482"/>
    <cellStyle name="Заголовок 4 5" xfId="483"/>
    <cellStyle name="ЗаголовокБланка" xfId="484"/>
    <cellStyle name="ЗаголовокБланка 2" xfId="485"/>
    <cellStyle name="ЗаголовокТаблицы" xfId="486"/>
    <cellStyle name="ЗвездочкаСноски" xfId="487"/>
    <cellStyle name="Итог" xfId="488"/>
    <cellStyle name="Итог 2" xfId="489"/>
    <cellStyle name="Итог 2 2" xfId="490"/>
    <cellStyle name="Итог 2 3" xfId="491"/>
    <cellStyle name="Итог 2 4" xfId="492"/>
    <cellStyle name="Итог 3" xfId="493"/>
    <cellStyle name="Итог 3 2" xfId="494"/>
    <cellStyle name="Итог 3 3" xfId="495"/>
    <cellStyle name="Итог 3 4" xfId="496"/>
    <cellStyle name="Итог 3 5" xfId="497"/>
    <cellStyle name="Итог 4" xfId="498"/>
    <cellStyle name="Итог 5" xfId="499"/>
    <cellStyle name="Контрольная ячейка" xfId="500"/>
    <cellStyle name="Контрольная ячейка 2" xfId="501"/>
    <cellStyle name="Контрольная ячейка 2 2" xfId="502"/>
    <cellStyle name="Контрольная ячейка 2 3" xfId="503"/>
    <cellStyle name="Контрольная ячейка 2 4" xfId="504"/>
    <cellStyle name="Контрольная ячейка 3" xfId="505"/>
    <cellStyle name="Контрольная ячейка 3 2" xfId="506"/>
    <cellStyle name="Контрольная ячейка 3 3" xfId="507"/>
    <cellStyle name="Контрольная ячейка 3 4" xfId="508"/>
    <cellStyle name="Контрольная ячейка 4" xfId="509"/>
    <cellStyle name="мой" xfId="510"/>
    <cellStyle name="Название" xfId="511"/>
    <cellStyle name="Название 2" xfId="512"/>
    <cellStyle name="Название 2 2" xfId="513"/>
    <cellStyle name="Название 2 3" xfId="514"/>
    <cellStyle name="Название 2 4" xfId="515"/>
    <cellStyle name="Название 3" xfId="516"/>
    <cellStyle name="Название 3 2" xfId="517"/>
    <cellStyle name="Название 3 3" xfId="518"/>
    <cellStyle name="Название 3 4" xfId="519"/>
    <cellStyle name="Название 3 5" xfId="520"/>
    <cellStyle name="Название 4" xfId="521"/>
    <cellStyle name="Нейтральный" xfId="522"/>
    <cellStyle name="Нейтральный 2" xfId="523"/>
    <cellStyle name="Нейтральный 2 2" xfId="524"/>
    <cellStyle name="Нейтральный 2 3" xfId="525"/>
    <cellStyle name="Нейтральный 2 4" xfId="526"/>
    <cellStyle name="Нейтральный 3" xfId="527"/>
    <cellStyle name="Нейтральный 3 2" xfId="528"/>
    <cellStyle name="Нейтральный 3 3" xfId="529"/>
    <cellStyle name="Нейтральный 3 4" xfId="530"/>
    <cellStyle name="Нейтральный 3 5" xfId="531"/>
    <cellStyle name="Нейтральный 4" xfId="532"/>
    <cellStyle name="Нейтральный 5" xfId="533"/>
    <cellStyle name="Обычный 10" xfId="534"/>
    <cellStyle name="Обычный 10 10" xfId="535"/>
    <cellStyle name="Обычный 10 11" xfId="536"/>
    <cellStyle name="Обычный 10 2" xfId="537"/>
    <cellStyle name="Обычный 10 3" xfId="538"/>
    <cellStyle name="Обычный 10 4" xfId="539"/>
    <cellStyle name="Обычный 10 5" xfId="540"/>
    <cellStyle name="Обычный 10 6" xfId="541"/>
    <cellStyle name="Обычный 10 7" xfId="542"/>
    <cellStyle name="Обычный 10 8" xfId="543"/>
    <cellStyle name="Обычный 10 9" xfId="544"/>
    <cellStyle name="Обычный 100" xfId="545"/>
    <cellStyle name="Обычный 100 2" xfId="546"/>
    <cellStyle name="Обычный 100 3" xfId="547"/>
    <cellStyle name="Обычный 100 4" xfId="548"/>
    <cellStyle name="Обычный 101" xfId="549"/>
    <cellStyle name="Обычный 101 10" xfId="550"/>
    <cellStyle name="Обычный 101 2" xfId="551"/>
    <cellStyle name="Обычный 101 3" xfId="552"/>
    <cellStyle name="Обычный 101 4" xfId="553"/>
    <cellStyle name="Обычный 101 5" xfId="554"/>
    <cellStyle name="Обычный 101 6" xfId="555"/>
    <cellStyle name="Обычный 101 7" xfId="556"/>
    <cellStyle name="Обычный 101 8" xfId="557"/>
    <cellStyle name="Обычный 101 9" xfId="558"/>
    <cellStyle name="Обычный 102" xfId="559"/>
    <cellStyle name="Обычный 102 2" xfId="560"/>
    <cellStyle name="Обычный 102 3" xfId="561"/>
    <cellStyle name="Обычный 102 4" xfId="562"/>
    <cellStyle name="Обычный 102 5" xfId="563"/>
    <cellStyle name="Обычный 103" xfId="564"/>
    <cellStyle name="Обычный 103 2" xfId="565"/>
    <cellStyle name="Обычный 103 3" xfId="566"/>
    <cellStyle name="Обычный 103 4" xfId="567"/>
    <cellStyle name="Обычный 103 5" xfId="568"/>
    <cellStyle name="Обычный 104" xfId="569"/>
    <cellStyle name="Обычный 104 2" xfId="570"/>
    <cellStyle name="Обычный 104 3" xfId="571"/>
    <cellStyle name="Обычный 104 4" xfId="572"/>
    <cellStyle name="Обычный 104 5" xfId="573"/>
    <cellStyle name="Обычный 105" xfId="574"/>
    <cellStyle name="Обычный 105 2" xfId="575"/>
    <cellStyle name="Обычный 105 3" xfId="576"/>
    <cellStyle name="Обычный 105 4" xfId="577"/>
    <cellStyle name="Обычный 105 5" xfId="578"/>
    <cellStyle name="Обычный 106" xfId="579"/>
    <cellStyle name="Обычный 106 2" xfId="580"/>
    <cellStyle name="Обычный 106 3" xfId="581"/>
    <cellStyle name="Обычный 106 4" xfId="582"/>
    <cellStyle name="Обычный 106 5" xfId="583"/>
    <cellStyle name="Обычный 107" xfId="584"/>
    <cellStyle name="Обычный 107 2" xfId="585"/>
    <cellStyle name="Обычный 107 3" xfId="586"/>
    <cellStyle name="Обычный 107 4" xfId="587"/>
    <cellStyle name="Обычный 107 5" xfId="588"/>
    <cellStyle name="Обычный 108" xfId="589"/>
    <cellStyle name="Обычный 108 2" xfId="590"/>
    <cellStyle name="Обычный 108 3" xfId="591"/>
    <cellStyle name="Обычный 108 4" xfId="592"/>
    <cellStyle name="Обычный 108 5" xfId="593"/>
    <cellStyle name="Обычный 109" xfId="594"/>
    <cellStyle name="Обычный 109 2" xfId="595"/>
    <cellStyle name="Обычный 109 3" xfId="596"/>
    <cellStyle name="Обычный 109 4" xfId="597"/>
    <cellStyle name="Обычный 109 5" xfId="598"/>
    <cellStyle name="Обычный 11" xfId="599"/>
    <cellStyle name="Обычный 11 2" xfId="600"/>
    <cellStyle name="Обычный 11 2 2" xfId="601"/>
    <cellStyle name="Обычный 11 2 3" xfId="602"/>
    <cellStyle name="Обычный 11 2 4" xfId="603"/>
    <cellStyle name="Обычный 11 3" xfId="604"/>
    <cellStyle name="Обычный 110" xfId="605"/>
    <cellStyle name="Обычный 110 2" xfId="606"/>
    <cellStyle name="Обычный 110 3" xfId="607"/>
    <cellStyle name="Обычный 110 4" xfId="608"/>
    <cellStyle name="Обычный 110 5" xfId="609"/>
    <cellStyle name="Обычный 111" xfId="610"/>
    <cellStyle name="Обычный 111 2" xfId="611"/>
    <cellStyle name="Обычный 111 3" xfId="612"/>
    <cellStyle name="Обычный 111 4" xfId="613"/>
    <cellStyle name="Обычный 111 5" xfId="614"/>
    <cellStyle name="Обычный 112" xfId="615"/>
    <cellStyle name="Обычный 112 10" xfId="616"/>
    <cellStyle name="Обычный 112 2" xfId="617"/>
    <cellStyle name="Обычный 112 3" xfId="618"/>
    <cellStyle name="Обычный 112 4" xfId="619"/>
    <cellStyle name="Обычный 112 5" xfId="620"/>
    <cellStyle name="Обычный 112 6" xfId="621"/>
    <cellStyle name="Обычный 112 7" xfId="622"/>
    <cellStyle name="Обычный 112 8" xfId="623"/>
    <cellStyle name="Обычный 112 9" xfId="624"/>
    <cellStyle name="Обычный 113" xfId="625"/>
    <cellStyle name="Обычный 113 2" xfId="626"/>
    <cellStyle name="Обычный 113 2 2" xfId="627"/>
    <cellStyle name="Обычный 113 2 2 2" xfId="628"/>
    <cellStyle name="Обычный 113 2 3" xfId="629"/>
    <cellStyle name="Обычный 113 2_оперативка" xfId="630"/>
    <cellStyle name="Обычный 113 3" xfId="631"/>
    <cellStyle name="Обычный 113 3 2" xfId="632"/>
    <cellStyle name="Обычный 113 4" xfId="633"/>
    <cellStyle name="Обычный 113 4 2" xfId="634"/>
    <cellStyle name="Обычный 113 5" xfId="635"/>
    <cellStyle name="Обычный 113 5 2" xfId="636"/>
    <cellStyle name="Обычный 113 6" xfId="637"/>
    <cellStyle name="Обычный 113 6 2" xfId="638"/>
    <cellStyle name="Обычный 113 7" xfId="639"/>
    <cellStyle name="Обычный 114" xfId="640"/>
    <cellStyle name="Обычный 114 2" xfId="641"/>
    <cellStyle name="Обычный 114 2 2" xfId="642"/>
    <cellStyle name="Обычный 114 2 2 2" xfId="643"/>
    <cellStyle name="Обычный 114 2 3" xfId="644"/>
    <cellStyle name="Обычный 114 2_оперативка" xfId="645"/>
    <cellStyle name="Обычный 114 3" xfId="646"/>
    <cellStyle name="Обычный 114 3 2" xfId="647"/>
    <cellStyle name="Обычный 114 4" xfId="648"/>
    <cellStyle name="Обычный 114 4 2" xfId="649"/>
    <cellStyle name="Обычный 114 5" xfId="650"/>
    <cellStyle name="Обычный 114 5 2" xfId="651"/>
    <cellStyle name="Обычный 114 6" xfId="652"/>
    <cellStyle name="Обычный 114 6 2" xfId="653"/>
    <cellStyle name="Обычный 114 7" xfId="654"/>
    <cellStyle name="Обычный 115" xfId="655"/>
    <cellStyle name="Обычный 115 2" xfId="656"/>
    <cellStyle name="Обычный 115 2 2" xfId="657"/>
    <cellStyle name="Обычный 115 2 2 2" xfId="658"/>
    <cellStyle name="Обычный 115 2 3" xfId="659"/>
    <cellStyle name="Обычный 115 2_оперативка" xfId="660"/>
    <cellStyle name="Обычный 115 3" xfId="661"/>
    <cellStyle name="Обычный 115 3 2" xfId="662"/>
    <cellStyle name="Обычный 115 4" xfId="663"/>
    <cellStyle name="Обычный 115 4 2" xfId="664"/>
    <cellStyle name="Обычный 115 5" xfId="665"/>
    <cellStyle name="Обычный 115 5 2" xfId="666"/>
    <cellStyle name="Обычный 115 6" xfId="667"/>
    <cellStyle name="Обычный 115 6 2" xfId="668"/>
    <cellStyle name="Обычный 115 7" xfId="669"/>
    <cellStyle name="Обычный 116" xfId="670"/>
    <cellStyle name="Обычный 116 2" xfId="671"/>
    <cellStyle name="Обычный 116 2 2" xfId="672"/>
    <cellStyle name="Обычный 116 2 2 2" xfId="673"/>
    <cellStyle name="Обычный 116 2 3" xfId="674"/>
    <cellStyle name="Обычный 116 2_оперативка" xfId="675"/>
    <cellStyle name="Обычный 116 3" xfId="676"/>
    <cellStyle name="Обычный 116 3 2" xfId="677"/>
    <cellStyle name="Обычный 116 4" xfId="678"/>
    <cellStyle name="Обычный 116 4 2" xfId="679"/>
    <cellStyle name="Обычный 116 5" xfId="680"/>
    <cellStyle name="Обычный 116 5 2" xfId="681"/>
    <cellStyle name="Обычный 116 6" xfId="682"/>
    <cellStyle name="Обычный 116 6 2" xfId="683"/>
    <cellStyle name="Обычный 116 7" xfId="684"/>
    <cellStyle name="Обычный 117" xfId="685"/>
    <cellStyle name="Обычный 117 10" xfId="686"/>
    <cellStyle name="Обычный 117 11" xfId="687"/>
    <cellStyle name="Обычный 117 2" xfId="688"/>
    <cellStyle name="Обычный 117 2 2" xfId="689"/>
    <cellStyle name="Обычный 117 2 2 2" xfId="690"/>
    <cellStyle name="Обычный 117 2 3" xfId="691"/>
    <cellStyle name="Обычный 117 2_оперативка" xfId="692"/>
    <cellStyle name="Обычный 117 3" xfId="693"/>
    <cellStyle name="Обычный 117 3 2" xfId="694"/>
    <cellStyle name="Обычный 117 4" xfId="695"/>
    <cellStyle name="Обычный 117 4 2" xfId="696"/>
    <cellStyle name="Обычный 117 5" xfId="697"/>
    <cellStyle name="Обычный 117 5 2" xfId="698"/>
    <cellStyle name="Обычный 117 6" xfId="699"/>
    <cellStyle name="Обычный 117 6 2" xfId="700"/>
    <cellStyle name="Обычный 117 7" xfId="701"/>
    <cellStyle name="Обычный 117 7 2" xfId="702"/>
    <cellStyle name="Обычный 117 8" xfId="703"/>
    <cellStyle name="Обычный 117 9" xfId="704"/>
    <cellStyle name="Обычный 117_4. Четверг новая форма по           четвергам2015" xfId="705"/>
    <cellStyle name="Обычный 118" xfId="706"/>
    <cellStyle name="Обычный 118 2" xfId="707"/>
    <cellStyle name="Обычный 118 2 2" xfId="708"/>
    <cellStyle name="Обычный 118 2 2 2" xfId="709"/>
    <cellStyle name="Обычный 118 3" xfId="710"/>
    <cellStyle name="Обычный 118 3 2" xfId="711"/>
    <cellStyle name="Обычный 118 4" xfId="712"/>
    <cellStyle name="Обычный 118 4 2" xfId="713"/>
    <cellStyle name="Обычный 118 5" xfId="714"/>
    <cellStyle name="Обычный 118 5 2" xfId="715"/>
    <cellStyle name="Обычный 118 6" xfId="716"/>
    <cellStyle name="Обычный 118 6 2" xfId="717"/>
    <cellStyle name="Обычный 118 7" xfId="718"/>
    <cellStyle name="Обычный 119" xfId="719"/>
    <cellStyle name="Обычный 119 2" xfId="720"/>
    <cellStyle name="Обычный 119 2 2" xfId="721"/>
    <cellStyle name="Обычный 119 2 2 2" xfId="722"/>
    <cellStyle name="Обычный 119 2 3" xfId="723"/>
    <cellStyle name="Обычный 119 2_оперативка" xfId="724"/>
    <cellStyle name="Обычный 119 3" xfId="725"/>
    <cellStyle name="Обычный 119 3 2" xfId="726"/>
    <cellStyle name="Обычный 119 4" xfId="727"/>
    <cellStyle name="Обычный 119 4 2" xfId="728"/>
    <cellStyle name="Обычный 119 5" xfId="729"/>
    <cellStyle name="Обычный 119 5 2" xfId="730"/>
    <cellStyle name="Обычный 119 6" xfId="731"/>
    <cellStyle name="Обычный 119 6 2" xfId="732"/>
    <cellStyle name="Обычный 119 7" xfId="733"/>
    <cellStyle name="Обычный 119 8" xfId="734"/>
    <cellStyle name="Обычный 12" xfId="735"/>
    <cellStyle name="Обычный 12 10" xfId="736"/>
    <cellStyle name="Обычный 12 2" xfId="737"/>
    <cellStyle name="Обычный 12 3" xfId="738"/>
    <cellStyle name="Обычный 12 4" xfId="739"/>
    <cellStyle name="Обычный 12 5" xfId="740"/>
    <cellStyle name="Обычный 12 6" xfId="741"/>
    <cellStyle name="Обычный 12 7" xfId="742"/>
    <cellStyle name="Обычный 12 8" xfId="743"/>
    <cellStyle name="Обычный 12 9" xfId="744"/>
    <cellStyle name="Обычный 120" xfId="745"/>
    <cellStyle name="Обычный 120 2" xfId="746"/>
    <cellStyle name="Обычный 120 2 2" xfId="747"/>
    <cellStyle name="Обычный 120 2 2 2" xfId="748"/>
    <cellStyle name="Обычный 120 2 3" xfId="749"/>
    <cellStyle name="Обычный 120 2_оперативка" xfId="750"/>
    <cellStyle name="Обычный 120 3" xfId="751"/>
    <cellStyle name="Обычный 120 3 2" xfId="752"/>
    <cellStyle name="Обычный 120 4" xfId="753"/>
    <cellStyle name="Обычный 120 4 2" xfId="754"/>
    <cellStyle name="Обычный 120 5" xfId="755"/>
    <cellStyle name="Обычный 120 5 2" xfId="756"/>
    <cellStyle name="Обычный 120 6" xfId="757"/>
    <cellStyle name="Обычный 120 6 2" xfId="758"/>
    <cellStyle name="Обычный 120 7" xfId="759"/>
    <cellStyle name="Обычный 120 7 2" xfId="760"/>
    <cellStyle name="Обычный 121" xfId="761"/>
    <cellStyle name="Обычный 121 10" xfId="762"/>
    <cellStyle name="Обычный 121 2" xfId="763"/>
    <cellStyle name="Обычный 121 2 2" xfId="764"/>
    <cellStyle name="Обычный 121 2 2 2" xfId="765"/>
    <cellStyle name="Обычный 121 2 3" xfId="766"/>
    <cellStyle name="Обычный 121 2_оперативка" xfId="767"/>
    <cellStyle name="Обычный 121 3" xfId="768"/>
    <cellStyle name="Обычный 121 3 2" xfId="769"/>
    <cellStyle name="Обычный 121 4" xfId="770"/>
    <cellStyle name="Обычный 121 4 2" xfId="771"/>
    <cellStyle name="Обычный 121 5" xfId="772"/>
    <cellStyle name="Обычный 121 5 2" xfId="773"/>
    <cellStyle name="Обычный 121 6" xfId="774"/>
    <cellStyle name="Обычный 121 6 2" xfId="775"/>
    <cellStyle name="Обычный 121 7" xfId="776"/>
    <cellStyle name="Обычный 121 8" xfId="777"/>
    <cellStyle name="Обычный 121 9" xfId="778"/>
    <cellStyle name="Обычный 122" xfId="779"/>
    <cellStyle name="Обычный 122 10" xfId="780"/>
    <cellStyle name="Обычный 122 2" xfId="781"/>
    <cellStyle name="Обычный 122 2 2" xfId="782"/>
    <cellStyle name="Обычный 122 2 2 2" xfId="783"/>
    <cellStyle name="Обычный 122 2 3" xfId="784"/>
    <cellStyle name="Обычный 122 2_оперативка" xfId="785"/>
    <cellStyle name="Обычный 122 3" xfId="786"/>
    <cellStyle name="Обычный 122 3 2" xfId="787"/>
    <cellStyle name="Обычный 122 4" xfId="788"/>
    <cellStyle name="Обычный 122 4 2" xfId="789"/>
    <cellStyle name="Обычный 122 5" xfId="790"/>
    <cellStyle name="Обычный 122 5 2" xfId="791"/>
    <cellStyle name="Обычный 122 6" xfId="792"/>
    <cellStyle name="Обычный 122 6 2" xfId="793"/>
    <cellStyle name="Обычный 122 7" xfId="794"/>
    <cellStyle name="Обычный 122 8" xfId="795"/>
    <cellStyle name="Обычный 122 9" xfId="796"/>
    <cellStyle name="Обычный 123" xfId="797"/>
    <cellStyle name="Обычный 123 2" xfId="798"/>
    <cellStyle name="Обычный 123 3" xfId="799"/>
    <cellStyle name="Обычный 124" xfId="800"/>
    <cellStyle name="Обычный 124 10" xfId="801"/>
    <cellStyle name="Обычный 124 2" xfId="802"/>
    <cellStyle name="Обычный 124 2 2" xfId="803"/>
    <cellStyle name="Обычный 124 2 2 2" xfId="804"/>
    <cellStyle name="Обычный 124 2 3" xfId="805"/>
    <cellStyle name="Обычный 124 2_оперативка" xfId="806"/>
    <cellStyle name="Обычный 124 3" xfId="807"/>
    <cellStyle name="Обычный 124 3 2" xfId="808"/>
    <cellStyle name="Обычный 124 4" xfId="809"/>
    <cellStyle name="Обычный 124 4 2" xfId="810"/>
    <cellStyle name="Обычный 124 5" xfId="811"/>
    <cellStyle name="Обычный 124 5 2" xfId="812"/>
    <cellStyle name="Обычный 124 6" xfId="813"/>
    <cellStyle name="Обычный 124 6 2" xfId="814"/>
    <cellStyle name="Обычный 124 7" xfId="815"/>
    <cellStyle name="Обычный 124 8" xfId="816"/>
    <cellStyle name="Обычный 124 9" xfId="817"/>
    <cellStyle name="Обычный 125" xfId="818"/>
    <cellStyle name="Обычный 125 2" xfId="819"/>
    <cellStyle name="Обычный 126" xfId="820"/>
    <cellStyle name="Обычный 126 2" xfId="821"/>
    <cellStyle name="Обычный 126 2 2" xfId="822"/>
    <cellStyle name="Обычный 126 3" xfId="823"/>
    <cellStyle name="Обычный 126 3 2" xfId="824"/>
    <cellStyle name="Обычный 126 4" xfId="825"/>
    <cellStyle name="Обычный 127" xfId="826"/>
    <cellStyle name="Обычный 127 2" xfId="827"/>
    <cellStyle name="Обычный 127 3" xfId="828"/>
    <cellStyle name="Обычный 127 4" xfId="829"/>
    <cellStyle name="Обычный 128" xfId="830"/>
    <cellStyle name="Обычный 128 2" xfId="831"/>
    <cellStyle name="Обычный 128 3" xfId="832"/>
    <cellStyle name="Обычный 128 4" xfId="833"/>
    <cellStyle name="Обычный 129" xfId="834"/>
    <cellStyle name="Обычный 129 2" xfId="835"/>
    <cellStyle name="Обычный 13" xfId="836"/>
    <cellStyle name="Обычный 13 10" xfId="837"/>
    <cellStyle name="Обычный 13 11" xfId="838"/>
    <cellStyle name="Обычный 13 12" xfId="839"/>
    <cellStyle name="Обычный 13 13" xfId="840"/>
    <cellStyle name="Обычный 13 14" xfId="841"/>
    <cellStyle name="Обычный 13 15" xfId="842"/>
    <cellStyle name="Обычный 13 16" xfId="843"/>
    <cellStyle name="Обычный 13 17" xfId="844"/>
    <cellStyle name="Обычный 13 18" xfId="845"/>
    <cellStyle name="Обычный 13 19" xfId="846"/>
    <cellStyle name="Обычный 13 2" xfId="847"/>
    <cellStyle name="Обычный 13 20" xfId="848"/>
    <cellStyle name="Обычный 13 21" xfId="849"/>
    <cellStyle name="Обычный 13 22" xfId="850"/>
    <cellStyle name="Обычный 13 23" xfId="851"/>
    <cellStyle name="Обычный 13 24" xfId="852"/>
    <cellStyle name="Обычный 13 25" xfId="853"/>
    <cellStyle name="Обычный 13 26" xfId="854"/>
    <cellStyle name="Обычный 13 27" xfId="855"/>
    <cellStyle name="Обычный 13 28" xfId="856"/>
    <cellStyle name="Обычный 13 29" xfId="857"/>
    <cellStyle name="Обычный 13 3" xfId="858"/>
    <cellStyle name="Обычный 13 4" xfId="859"/>
    <cellStyle name="Обычный 13 5" xfId="860"/>
    <cellStyle name="Обычный 13 6" xfId="861"/>
    <cellStyle name="Обычный 13 7" xfId="862"/>
    <cellStyle name="Обычный 13 8" xfId="863"/>
    <cellStyle name="Обычный 13 9" xfId="864"/>
    <cellStyle name="Обычный 130" xfId="865"/>
    <cellStyle name="Обычный 132" xfId="866"/>
    <cellStyle name="Обычный 137" xfId="867"/>
    <cellStyle name="Обычный 138" xfId="868"/>
    <cellStyle name="Обычный 14" xfId="869"/>
    <cellStyle name="Обычный 14 2" xfId="870"/>
    <cellStyle name="Обычный 14 3" xfId="871"/>
    <cellStyle name="Обычный 14 4" xfId="872"/>
    <cellStyle name="Обычный 14 5" xfId="873"/>
    <cellStyle name="Обычный 15" xfId="874"/>
    <cellStyle name="Обычный 15 2" xfId="875"/>
    <cellStyle name="Обычный 15 3" xfId="876"/>
    <cellStyle name="Обычный 15 4" xfId="877"/>
    <cellStyle name="Обычный 16" xfId="878"/>
    <cellStyle name="Обычный 16 2" xfId="879"/>
    <cellStyle name="Обычный 16 3" xfId="880"/>
    <cellStyle name="Обычный 16 4" xfId="881"/>
    <cellStyle name="Обычный 16 5" xfId="882"/>
    <cellStyle name="Обычный 17" xfId="883"/>
    <cellStyle name="Обычный 17 10" xfId="884"/>
    <cellStyle name="Обычный 17 11" xfId="885"/>
    <cellStyle name="Обычный 17 12" xfId="886"/>
    <cellStyle name="Обычный 17 13" xfId="887"/>
    <cellStyle name="Обычный 17 14" xfId="888"/>
    <cellStyle name="Обычный 17 15" xfId="889"/>
    <cellStyle name="Обычный 17 16" xfId="890"/>
    <cellStyle name="Обычный 17 17" xfId="891"/>
    <cellStyle name="Обычный 17 18" xfId="892"/>
    <cellStyle name="Обычный 17 19" xfId="893"/>
    <cellStyle name="Обычный 17 2" xfId="894"/>
    <cellStyle name="Обычный 17 20" xfId="895"/>
    <cellStyle name="Обычный 17 3" xfId="896"/>
    <cellStyle name="Обычный 17 4" xfId="897"/>
    <cellStyle name="Обычный 17 5" xfId="898"/>
    <cellStyle name="Обычный 17 6" xfId="899"/>
    <cellStyle name="Обычный 17 7" xfId="900"/>
    <cellStyle name="Обычный 17 8" xfId="901"/>
    <cellStyle name="Обычный 17 9" xfId="902"/>
    <cellStyle name="Обычный 18" xfId="903"/>
    <cellStyle name="Обычный 18 10" xfId="904"/>
    <cellStyle name="Обычный 18 11" xfId="905"/>
    <cellStyle name="Обычный 18 12" xfId="906"/>
    <cellStyle name="Обычный 18 13" xfId="907"/>
    <cellStyle name="Обычный 18 14" xfId="908"/>
    <cellStyle name="Обычный 18 15" xfId="909"/>
    <cellStyle name="Обычный 18 16" xfId="910"/>
    <cellStyle name="Обычный 18 17" xfId="911"/>
    <cellStyle name="Обычный 18 2" xfId="912"/>
    <cellStyle name="Обычный 18 3" xfId="913"/>
    <cellStyle name="Обычный 18 4" xfId="914"/>
    <cellStyle name="Обычный 18 5" xfId="915"/>
    <cellStyle name="Обычный 18 6" xfId="916"/>
    <cellStyle name="Обычный 18 7" xfId="917"/>
    <cellStyle name="Обычный 18 8" xfId="918"/>
    <cellStyle name="Обычный 18 9" xfId="919"/>
    <cellStyle name="Обычный 19" xfId="920"/>
    <cellStyle name="Обычный 19 2" xfId="921"/>
    <cellStyle name="Обычный 19 3" xfId="922"/>
    <cellStyle name="Обычный 2" xfId="923"/>
    <cellStyle name="Обычный 2 10" xfId="924"/>
    <cellStyle name="Обычный 2 10 2" xfId="925"/>
    <cellStyle name="Обычный 2 10 3" xfId="926"/>
    <cellStyle name="Обычный 2 10 4" xfId="927"/>
    <cellStyle name="Обычный 2 11" xfId="928"/>
    <cellStyle name="Обычный 2 11 2" xfId="929"/>
    <cellStyle name="Обычный 2 11 3" xfId="930"/>
    <cellStyle name="Обычный 2 11 4" xfId="931"/>
    <cellStyle name="Обычный 2 12" xfId="932"/>
    <cellStyle name="Обычный 2 12 2" xfId="933"/>
    <cellStyle name="Обычный 2 12 3" xfId="934"/>
    <cellStyle name="Обычный 2 12 4" xfId="935"/>
    <cellStyle name="Обычный 2 13" xfId="936"/>
    <cellStyle name="Обычный 2 13 2" xfId="937"/>
    <cellStyle name="Обычный 2 13 3" xfId="938"/>
    <cellStyle name="Обычный 2 13 4" xfId="939"/>
    <cellStyle name="Обычный 2 14" xfId="940"/>
    <cellStyle name="Обычный 2 15" xfId="941"/>
    <cellStyle name="Обычный 2 15 2" xfId="942"/>
    <cellStyle name="Обычный 2 15 2 2" xfId="943"/>
    <cellStyle name="Обычный 2 15 2 3" xfId="944"/>
    <cellStyle name="Обычный 2 15 2 4" xfId="945"/>
    <cellStyle name="Обычный 2 15 3" xfId="946"/>
    <cellStyle name="Обычный 2 15 4" xfId="947"/>
    <cellStyle name="Обычный 2 15 5" xfId="948"/>
    <cellStyle name="Обычный 2 15 6" xfId="949"/>
    <cellStyle name="Обычный 2 15 7" xfId="950"/>
    <cellStyle name="Обычный 2 15 8" xfId="951"/>
    <cellStyle name="Обычный 2 15_разбивка по мес. только ГПЛХО" xfId="952"/>
    <cellStyle name="Обычный 2 154" xfId="953"/>
    <cellStyle name="Обычный 2 16" xfId="954"/>
    <cellStyle name="Обычный 2 17" xfId="955"/>
    <cellStyle name="Обычный 2 18" xfId="956"/>
    <cellStyle name="Обычный 2 19" xfId="957"/>
    <cellStyle name="Обычный 2 2" xfId="958"/>
    <cellStyle name="Обычный 2 2 10" xfId="959"/>
    <cellStyle name="Обычный 2 2 11" xfId="960"/>
    <cellStyle name="Обычный 2 2 12" xfId="961"/>
    <cellStyle name="Обычный 2 2 13" xfId="962"/>
    <cellStyle name="Обычный 2 2 14" xfId="963"/>
    <cellStyle name="Обычный 2 2 2" xfId="964"/>
    <cellStyle name="Обычный 2 2 2 10" xfId="965"/>
    <cellStyle name="Обычный 2 2 2 11" xfId="966"/>
    <cellStyle name="Обычный 2 2 2 12" xfId="967"/>
    <cellStyle name="Обычный 2 2 2 2" xfId="968"/>
    <cellStyle name="Обычный 2 2 2 2 2" xfId="969"/>
    <cellStyle name="Обычный 2 2 2 2 2 2" xfId="970"/>
    <cellStyle name="Обычный 2 2 2 2 2 2 2" xfId="971"/>
    <cellStyle name="Обычный 2 2 2 2 2 2 2 2" xfId="972"/>
    <cellStyle name="Обычный 2 2 2 2 2 2 3" xfId="973"/>
    <cellStyle name="Обычный 2 2 2 2 2 2 4" xfId="974"/>
    <cellStyle name="Обычный 2 2 2 2 2 3" xfId="975"/>
    <cellStyle name="Обычный 2 2 2 2 2 4" xfId="976"/>
    <cellStyle name="Обычный 2 2 2 2 2 5" xfId="977"/>
    <cellStyle name="Обычный 2 2 2 2 3" xfId="978"/>
    <cellStyle name="Обычный 2 2 2 2 4" xfId="979"/>
    <cellStyle name="Обычный 2 2 2 2 5" xfId="980"/>
    <cellStyle name="Обычный 2 2 2 2 6" xfId="981"/>
    <cellStyle name="Обычный 2 2 2 2 7" xfId="982"/>
    <cellStyle name="Обычный 2 2 2 2 8" xfId="983"/>
    <cellStyle name="Обычный 2 2 2 3" xfId="984"/>
    <cellStyle name="Обычный 2 2 2 4" xfId="985"/>
    <cellStyle name="Обычный 2 2 2 5" xfId="986"/>
    <cellStyle name="Обычный 2 2 2 6" xfId="987"/>
    <cellStyle name="Обычный 2 2 2 7" xfId="988"/>
    <cellStyle name="Обычный 2 2 2 8" xfId="989"/>
    <cellStyle name="Обычный 2 2 2 9" xfId="990"/>
    <cellStyle name="Обычный 2 2 2_разбивка по мес. только ГПЛХО" xfId="991"/>
    <cellStyle name="Обычный 2 2 3" xfId="992"/>
    <cellStyle name="Обычный 2 2 3 2" xfId="993"/>
    <cellStyle name="Обычный 2 2 3 2 2" xfId="994"/>
    <cellStyle name="Обычный 2 2 3 3" xfId="995"/>
    <cellStyle name="Обычный 2 2 4" xfId="996"/>
    <cellStyle name="Обычный 2 2 5" xfId="997"/>
    <cellStyle name="Обычный 2 2 6" xfId="998"/>
    <cellStyle name="Обычный 2 2 6 2" xfId="999"/>
    <cellStyle name="Обычный 2 2 7" xfId="1000"/>
    <cellStyle name="Обычный 2 2 8" xfId="1001"/>
    <cellStyle name="Обычный 2 2 9" xfId="1002"/>
    <cellStyle name="Обычный 2 2_разбивка по мес. только ГПЛХО" xfId="1003"/>
    <cellStyle name="Обычный 2 20" xfId="1004"/>
    <cellStyle name="Обычный 2 21" xfId="1005"/>
    <cellStyle name="Обычный 2 22" xfId="1006"/>
    <cellStyle name="Обычный 2 22 2" xfId="1007"/>
    <cellStyle name="Обычный 2 22 3" xfId="1008"/>
    <cellStyle name="Обычный 2 22 4" xfId="1009"/>
    <cellStyle name="Обычный 2 23" xfId="1010"/>
    <cellStyle name="Обычный 2 23 2" xfId="1011"/>
    <cellStyle name="Обычный 2 23 3" xfId="1012"/>
    <cellStyle name="Обычный 2 23 4" xfId="1013"/>
    <cellStyle name="Обычный 2 24" xfId="1014"/>
    <cellStyle name="Обычный 2 25" xfId="1015"/>
    <cellStyle name="Обычный 2 26" xfId="1016"/>
    <cellStyle name="Обычный 2 27" xfId="1017"/>
    <cellStyle name="Обычный 2 28" xfId="1018"/>
    <cellStyle name="Обычный 2 28 2" xfId="1019"/>
    <cellStyle name="Обычный 2 28 3" xfId="1020"/>
    <cellStyle name="Обычный 2 28 4" xfId="1021"/>
    <cellStyle name="Обычный 2 29" xfId="1022"/>
    <cellStyle name="Обычный 2 29 2" xfId="1023"/>
    <cellStyle name="Обычный 2 29 3" xfId="1024"/>
    <cellStyle name="Обычный 2 29 4" xfId="1025"/>
    <cellStyle name="Обычный 2 3" xfId="1026"/>
    <cellStyle name="Обычный 2 3 2" xfId="1027"/>
    <cellStyle name="Обычный 2 3 2 2" xfId="1028"/>
    <cellStyle name="Обычный 2 3 2 3" xfId="1029"/>
    <cellStyle name="Обычный 2 3 2 4" xfId="1030"/>
    <cellStyle name="Обычный 2 3 3" xfId="1031"/>
    <cellStyle name="Обычный 2 3 3 2" xfId="1032"/>
    <cellStyle name="Обычный 2 3 4" xfId="1033"/>
    <cellStyle name="Обычный 2 30" xfId="1034"/>
    <cellStyle name="Обычный 2 31" xfId="1035"/>
    <cellStyle name="Обычный 2 32" xfId="1036"/>
    <cellStyle name="Обычный 2 33" xfId="1037"/>
    <cellStyle name="Обычный 2 34" xfId="1038"/>
    <cellStyle name="Обычный 2 35" xfId="1039"/>
    <cellStyle name="Обычный 2 36" xfId="1040"/>
    <cellStyle name="Обычный 2 37" xfId="1041"/>
    <cellStyle name="Обычный 2 37 2" xfId="1042"/>
    <cellStyle name="Обычный 2 38" xfId="1043"/>
    <cellStyle name="Обычный 2 38 2" xfId="1044"/>
    <cellStyle name="Обычный 2 39" xfId="1045"/>
    <cellStyle name="Обычный 2 39 2" xfId="1046"/>
    <cellStyle name="Обычный 2 4" xfId="1047"/>
    <cellStyle name="Обычный 2 4 2" xfId="1048"/>
    <cellStyle name="Обычный 2 4 2 2" xfId="1049"/>
    <cellStyle name="Обычный 2 4 2 3" xfId="1050"/>
    <cellStyle name="Обычный 2 4 2 4" xfId="1051"/>
    <cellStyle name="Обычный 2 4 3" xfId="1052"/>
    <cellStyle name="Обычный 2 4 4" xfId="1053"/>
    <cellStyle name="Обычный 2 4 5" xfId="1054"/>
    <cellStyle name="Обычный 2 4 6" xfId="1055"/>
    <cellStyle name="Обычный 2 4 7" xfId="1056"/>
    <cellStyle name="Обычный 2 4_оперативка" xfId="1057"/>
    <cellStyle name="Обычный 2 40" xfId="1058"/>
    <cellStyle name="Обычный 2 40 2" xfId="1059"/>
    <cellStyle name="Обычный 2 41" xfId="1060"/>
    <cellStyle name="Обычный 2 41 2" xfId="1061"/>
    <cellStyle name="Обычный 2 42" xfId="1062"/>
    <cellStyle name="Обычный 2 42 2" xfId="1063"/>
    <cellStyle name="Обычный 2 42 3" xfId="1064"/>
    <cellStyle name="Обычный 2 43" xfId="1065"/>
    <cellStyle name="Обычный 2 43 2" xfId="1066"/>
    <cellStyle name="Обычный 2 44" xfId="1067"/>
    <cellStyle name="Обычный 2 44 2" xfId="1068"/>
    <cellStyle name="Обычный 2 45" xfId="1069"/>
    <cellStyle name="Обычный 2 45 2" xfId="1070"/>
    <cellStyle name="Обычный 2 45 3" xfId="1071"/>
    <cellStyle name="Обычный 2 46" xfId="1072"/>
    <cellStyle name="Обычный 2 47" xfId="1073"/>
    <cellStyle name="Обычный 2 48" xfId="1074"/>
    <cellStyle name="Обычный 2 49" xfId="1075"/>
    <cellStyle name="Обычный 2 5" xfId="1076"/>
    <cellStyle name="Обычный 2 5 2" xfId="1077"/>
    <cellStyle name="Обычный 2 5 2 2" xfId="1078"/>
    <cellStyle name="Обычный 2 5 2 3" xfId="1079"/>
    <cellStyle name="Обычный 2 5 2 4" xfId="1080"/>
    <cellStyle name="Обычный 2 5 3" xfId="1081"/>
    <cellStyle name="Обычный 2 5 4" xfId="1082"/>
    <cellStyle name="Обычный 2 5 5" xfId="1083"/>
    <cellStyle name="Обычный 2 5 6" xfId="1084"/>
    <cellStyle name="Обычный 2 50" xfId="1085"/>
    <cellStyle name="Обычный 2 51" xfId="1086"/>
    <cellStyle name="Обычный 2 52" xfId="1087"/>
    <cellStyle name="Обычный 2 53" xfId="1088"/>
    <cellStyle name="Обычный 2 54" xfId="1089"/>
    <cellStyle name="Обычный 2 55" xfId="1090"/>
    <cellStyle name="Обычный 2 56" xfId="1091"/>
    <cellStyle name="Обычный 2 57" xfId="1092"/>
    <cellStyle name="Обычный 2 58" xfId="1093"/>
    <cellStyle name="Обычный 2 59" xfId="1094"/>
    <cellStyle name="Обычный 2 6" xfId="1095"/>
    <cellStyle name="Обычный 2 6 2" xfId="1096"/>
    <cellStyle name="Обычный 2 6 2 2" xfId="1097"/>
    <cellStyle name="Обычный 2 6 2 3" xfId="1098"/>
    <cellStyle name="Обычный 2 6 2 4" xfId="1099"/>
    <cellStyle name="Обычный 2 6 3" xfId="1100"/>
    <cellStyle name="Обычный 2 6 4" xfId="1101"/>
    <cellStyle name="Обычный 2 6 5" xfId="1102"/>
    <cellStyle name="Обычный 2 6 6" xfId="1103"/>
    <cellStyle name="Обычный 2 60" xfId="1104"/>
    <cellStyle name="Обычный 2 61" xfId="1105"/>
    <cellStyle name="Обычный 2 62" xfId="1106"/>
    <cellStyle name="Обычный 2 63" xfId="1107"/>
    <cellStyle name="Обычный 2 64" xfId="1108"/>
    <cellStyle name="Обычный 2 65" xfId="1109"/>
    <cellStyle name="Обычный 2 66" xfId="1110"/>
    <cellStyle name="Обычный 2 67" xfId="1111"/>
    <cellStyle name="Обычный 2 68" xfId="1112"/>
    <cellStyle name="Обычный 2 69" xfId="1113"/>
    <cellStyle name="Обычный 2 7" xfId="1114"/>
    <cellStyle name="Обычный 2 7 2" xfId="1115"/>
    <cellStyle name="Обычный 2 7 2 2" xfId="1116"/>
    <cellStyle name="Обычный 2 7 2 2 2" xfId="1117"/>
    <cellStyle name="Обычный 2 7 2 2 3" xfId="1118"/>
    <cellStyle name="Обычный 2 7 2 2 4" xfId="1119"/>
    <cellStyle name="Обычный 2 7 2 3" xfId="1120"/>
    <cellStyle name="Обычный 2 7 2 4" xfId="1121"/>
    <cellStyle name="Обычный 2 7 2 5" xfId="1122"/>
    <cellStyle name="Обычный 2 7 2 6" xfId="1123"/>
    <cellStyle name="Обычный 2 7 2 7" xfId="1124"/>
    <cellStyle name="Обычный 2 7 2 8" xfId="1125"/>
    <cellStyle name="Обычный 2 7 2_разбивка по мес. только ГПЛХО" xfId="1126"/>
    <cellStyle name="Обычный 2 7 3" xfId="1127"/>
    <cellStyle name="Обычный 2 7 4" xfId="1128"/>
    <cellStyle name="Обычный 2 70" xfId="1129"/>
    <cellStyle name="Обычный 2 71" xfId="1130"/>
    <cellStyle name="Обычный 2 72" xfId="1131"/>
    <cellStyle name="Обычный 2 73" xfId="1132"/>
    <cellStyle name="Обычный 2 74" xfId="1133"/>
    <cellStyle name="Обычный 2 75" xfId="1134"/>
    <cellStyle name="Обычный 2 76" xfId="1135"/>
    <cellStyle name="Обычный 2 77" xfId="1136"/>
    <cellStyle name="Обычный 2 78" xfId="1137"/>
    <cellStyle name="Обычный 2 79" xfId="1138"/>
    <cellStyle name="Обычный 2 8" xfId="1139"/>
    <cellStyle name="Обычный 2 8 2" xfId="1140"/>
    <cellStyle name="Обычный 2 8 2 2" xfId="1141"/>
    <cellStyle name="Обычный 2 8 2 3" xfId="1142"/>
    <cellStyle name="Обычный 2 8 2 4" xfId="1143"/>
    <cellStyle name="Обычный 2 8 3" xfId="1144"/>
    <cellStyle name="Обычный 2 8 4" xfId="1145"/>
    <cellStyle name="Обычный 2 80" xfId="1146"/>
    <cellStyle name="Обычный 2 81" xfId="1147"/>
    <cellStyle name="Обычный 2 82" xfId="1148"/>
    <cellStyle name="Обычный 2 9" xfId="1149"/>
    <cellStyle name="Обычный 2 9 2" xfId="1150"/>
    <cellStyle name="Обычный 2 9 3" xfId="1151"/>
    <cellStyle name="Обычный 2 9 4" xfId="1152"/>
    <cellStyle name="Обычный 20" xfId="1153"/>
    <cellStyle name="Обычный 20 10" xfId="1154"/>
    <cellStyle name="Обычный 20 11" xfId="1155"/>
    <cellStyle name="Обычный 20 12" xfId="1156"/>
    <cellStyle name="Обычный 20 13" xfId="1157"/>
    <cellStyle name="Обычный 20 14" xfId="1158"/>
    <cellStyle name="Обычный 20 15" xfId="1159"/>
    <cellStyle name="Обычный 20 16" xfId="1160"/>
    <cellStyle name="Обычный 20 17" xfId="1161"/>
    <cellStyle name="Обычный 20 2" xfId="1162"/>
    <cellStyle name="Обычный 20 2 2" xfId="1163"/>
    <cellStyle name="Обычный 20 2 3" xfId="1164"/>
    <cellStyle name="Обычный 20 2 4" xfId="1165"/>
    <cellStyle name="Обычный 20 3" xfId="1166"/>
    <cellStyle name="Обычный 20 3 2" xfId="1167"/>
    <cellStyle name="Обычный 20 3 3" xfId="1168"/>
    <cellStyle name="Обычный 20 3 4" xfId="1169"/>
    <cellStyle name="Обычный 20 4" xfId="1170"/>
    <cellStyle name="Обычный 20 5" xfId="1171"/>
    <cellStyle name="Обычный 20 6" xfId="1172"/>
    <cellStyle name="Обычный 20 7" xfId="1173"/>
    <cellStyle name="Обычный 20 8" xfId="1174"/>
    <cellStyle name="Обычный 20 9" xfId="1175"/>
    <cellStyle name="Обычный 21" xfId="1176"/>
    <cellStyle name="Обычный 21 10" xfId="1177"/>
    <cellStyle name="Обычный 21 11" xfId="1178"/>
    <cellStyle name="Обычный 21 12" xfId="1179"/>
    <cellStyle name="Обычный 21 13" xfId="1180"/>
    <cellStyle name="Обычный 21 14" xfId="1181"/>
    <cellStyle name="Обычный 21 15" xfId="1182"/>
    <cellStyle name="Обычный 21 16" xfId="1183"/>
    <cellStyle name="Обычный 21 17" xfId="1184"/>
    <cellStyle name="Обычный 21 2" xfId="1185"/>
    <cellStyle name="Обычный 21 2 2" xfId="1186"/>
    <cellStyle name="Обычный 21 2 3" xfId="1187"/>
    <cellStyle name="Обычный 21 2 4" xfId="1188"/>
    <cellStyle name="Обычный 21 3" xfId="1189"/>
    <cellStyle name="Обычный 21 3 2" xfId="1190"/>
    <cellStyle name="Обычный 21 3 3" xfId="1191"/>
    <cellStyle name="Обычный 21 3 4" xfId="1192"/>
    <cellStyle name="Обычный 21 4" xfId="1193"/>
    <cellStyle name="Обычный 21 5" xfId="1194"/>
    <cellStyle name="Обычный 21 6" xfId="1195"/>
    <cellStyle name="Обычный 21 7" xfId="1196"/>
    <cellStyle name="Обычный 21 8" xfId="1197"/>
    <cellStyle name="Обычный 21 9" xfId="1198"/>
    <cellStyle name="Обычный 22" xfId="1199"/>
    <cellStyle name="Обычный 22 10" xfId="1200"/>
    <cellStyle name="Обычный 22 11" xfId="1201"/>
    <cellStyle name="Обычный 22 12" xfId="1202"/>
    <cellStyle name="Обычный 22 13" xfId="1203"/>
    <cellStyle name="Обычный 22 14" xfId="1204"/>
    <cellStyle name="Обычный 22 15" xfId="1205"/>
    <cellStyle name="Обычный 22 16" xfId="1206"/>
    <cellStyle name="Обычный 22 17" xfId="1207"/>
    <cellStyle name="Обычный 22 2" xfId="1208"/>
    <cellStyle name="Обычный 22 2 2" xfId="1209"/>
    <cellStyle name="Обычный 22 2 3" xfId="1210"/>
    <cellStyle name="Обычный 22 2 4" xfId="1211"/>
    <cellStyle name="Обычный 22 3" xfId="1212"/>
    <cellStyle name="Обычный 22 3 2" xfId="1213"/>
    <cellStyle name="Обычный 22 3 3" xfId="1214"/>
    <cellStyle name="Обычный 22 3 4" xfId="1215"/>
    <cellStyle name="Обычный 22 4" xfId="1216"/>
    <cellStyle name="Обычный 22 5" xfId="1217"/>
    <cellStyle name="Обычный 22 6" xfId="1218"/>
    <cellStyle name="Обычный 22 7" xfId="1219"/>
    <cellStyle name="Обычный 22 8" xfId="1220"/>
    <cellStyle name="Обычный 22 9" xfId="1221"/>
    <cellStyle name="Обычный 23" xfId="1222"/>
    <cellStyle name="Обычный 23 2" xfId="1223"/>
    <cellStyle name="Обычный 23 3" xfId="1224"/>
    <cellStyle name="Обычный 24" xfId="1225"/>
    <cellStyle name="Обычный 24 2" xfId="1226"/>
    <cellStyle name="Обычный 24 2 2" xfId="1227"/>
    <cellStyle name="Обычный 24 2 3" xfId="1228"/>
    <cellStyle name="Обычный 24 2 4" xfId="1229"/>
    <cellStyle name="Обычный 24 3" xfId="1230"/>
    <cellStyle name="Обычный 25" xfId="1231"/>
    <cellStyle name="Обычный 25 2" xfId="1232"/>
    <cellStyle name="Обычный 25 2 2" xfId="1233"/>
    <cellStyle name="Обычный 25 2 3" xfId="1234"/>
    <cellStyle name="Обычный 25 2 4" xfId="1235"/>
    <cellStyle name="Обычный 25 3" xfId="1236"/>
    <cellStyle name="Обычный 26" xfId="1237"/>
    <cellStyle name="Обычный 26 2" xfId="1238"/>
    <cellStyle name="Обычный 26 2 2" xfId="1239"/>
    <cellStyle name="Обычный 26 2 3" xfId="1240"/>
    <cellStyle name="Обычный 26 2 4" xfId="1241"/>
    <cellStyle name="Обычный 26 3" xfId="1242"/>
    <cellStyle name="Обычный 27" xfId="1243"/>
    <cellStyle name="Обычный 27 2" xfId="1244"/>
    <cellStyle name="Обычный 27 2 2" xfId="1245"/>
    <cellStyle name="Обычный 27 2 2 2" xfId="1246"/>
    <cellStyle name="Обычный 27 2 3" xfId="1247"/>
    <cellStyle name="Обычный 27 2_оперативка" xfId="1248"/>
    <cellStyle name="Обычный 27 3" xfId="1249"/>
    <cellStyle name="Обычный 27 3 2" xfId="1250"/>
    <cellStyle name="Обычный 27 4" xfId="1251"/>
    <cellStyle name="Обычный 27 4 2" xfId="1252"/>
    <cellStyle name="Обычный 27 5" xfId="1253"/>
    <cellStyle name="Обычный 27 5 2" xfId="1254"/>
    <cellStyle name="Обычный 27 6" xfId="1255"/>
    <cellStyle name="Обычный 28" xfId="1256"/>
    <cellStyle name="Обычный 28 2" xfId="1257"/>
    <cellStyle name="Обычный 28 3" xfId="1258"/>
    <cellStyle name="Обычный 29" xfId="1259"/>
    <cellStyle name="Обычный 29 2" xfId="1260"/>
    <cellStyle name="Обычный 29 3" xfId="1261"/>
    <cellStyle name="Обычный 29 4" xfId="1262"/>
    <cellStyle name="Обычный 3" xfId="1263"/>
    <cellStyle name="Обычный 3 10" xfId="1264"/>
    <cellStyle name="Обычный 3 11" xfId="1265"/>
    <cellStyle name="Обычный 3 11 2" xfId="1266"/>
    <cellStyle name="Обычный 3 12" xfId="1267"/>
    <cellStyle name="Обычный 3 12 2" xfId="1268"/>
    <cellStyle name="Обычный 3 13" xfId="1269"/>
    <cellStyle name="Обычный 3 13 2" xfId="1270"/>
    <cellStyle name="Обычный 3 14" xfId="1271"/>
    <cellStyle name="Обычный 3 14 2" xfId="1272"/>
    <cellStyle name="Обычный 3 15" xfId="1273"/>
    <cellStyle name="Обычный 3 16" xfId="1274"/>
    <cellStyle name="Обычный 3 17" xfId="1275"/>
    <cellStyle name="Обычный 3 18" xfId="1276"/>
    <cellStyle name="Обычный 3 19" xfId="1277"/>
    <cellStyle name="Обычный 3 2" xfId="1278"/>
    <cellStyle name="Обычный 3 2 2" xfId="1279"/>
    <cellStyle name="Обычный 3 2 3" xfId="1280"/>
    <cellStyle name="Обычный 3 2 4" xfId="1281"/>
    <cellStyle name="Обычный 3 2 5" xfId="1282"/>
    <cellStyle name="Обычный 3 2 6" xfId="1283"/>
    <cellStyle name="Обычный 3 2 7" xfId="1284"/>
    <cellStyle name="Обычный 3 2 8" xfId="1285"/>
    <cellStyle name="Обычный 3 20" xfId="1286"/>
    <cellStyle name="Обычный 3 21" xfId="1287"/>
    <cellStyle name="Обычный 3 22" xfId="1288"/>
    <cellStyle name="Обычный 3 22 2" xfId="1289"/>
    <cellStyle name="Обычный 3 23" xfId="1290"/>
    <cellStyle name="Обычный 3 23 2" xfId="1291"/>
    <cellStyle name="Обычный 3 24" xfId="1292"/>
    <cellStyle name="Обычный 3 24 2" xfId="1293"/>
    <cellStyle name="Обычный 3 25" xfId="1294"/>
    <cellStyle name="Обычный 3 26" xfId="1295"/>
    <cellStyle name="Обычный 3 3" xfId="1296"/>
    <cellStyle name="Обычный 3 3 2" xfId="1297"/>
    <cellStyle name="Обычный 3 3 3" xfId="1298"/>
    <cellStyle name="Обычный 3 3 4" xfId="1299"/>
    <cellStyle name="Обычный 3 3_оперативка" xfId="1300"/>
    <cellStyle name="Обычный 3 4" xfId="1301"/>
    <cellStyle name="Обычный 3 4 2" xfId="1302"/>
    <cellStyle name="Обычный 3 4 2 2" xfId="1303"/>
    <cellStyle name="Обычный 3 4 2 3" xfId="1304"/>
    <cellStyle name="Обычный 3 4 2 4" xfId="1305"/>
    <cellStyle name="Обычный 3 4 3" xfId="1306"/>
    <cellStyle name="Обычный 3 4 4" xfId="1307"/>
    <cellStyle name="Обычный 3 4 5" xfId="1308"/>
    <cellStyle name="Обычный 3 4 6" xfId="1309"/>
    <cellStyle name="Обычный 3 5" xfId="1310"/>
    <cellStyle name="Обычный 3 5 2" xfId="1311"/>
    <cellStyle name="Обычный 3 5 3" xfId="1312"/>
    <cellStyle name="Обычный 3 5 4" xfId="1313"/>
    <cellStyle name="Обычный 3 5_оперативка" xfId="1314"/>
    <cellStyle name="Обычный 3 6" xfId="1315"/>
    <cellStyle name="Обычный 3 7" xfId="1316"/>
    <cellStyle name="Обычный 3 8" xfId="1317"/>
    <cellStyle name="Обычный 3 8 2" xfId="1318"/>
    <cellStyle name="Обычный 3 8 3" xfId="1319"/>
    <cellStyle name="Обычный 3 8 4" xfId="1320"/>
    <cellStyle name="Обычный 3 9" xfId="1321"/>
    <cellStyle name="Обычный 30" xfId="1322"/>
    <cellStyle name="Обычный 30 2" xfId="1323"/>
    <cellStyle name="Обычный 30 3" xfId="1324"/>
    <cellStyle name="Обычный 30 4" xfId="1325"/>
    <cellStyle name="Обычный 31" xfId="1326"/>
    <cellStyle name="Обычный 31 2" xfId="1327"/>
    <cellStyle name="Обычный 31 3" xfId="1328"/>
    <cellStyle name="Обычный 31 4" xfId="1329"/>
    <cellStyle name="Обычный 32" xfId="1330"/>
    <cellStyle name="Обычный 32 2" xfId="1331"/>
    <cellStyle name="Обычный 32 3" xfId="1332"/>
    <cellStyle name="Обычный 32 4" xfId="1333"/>
    <cellStyle name="Обычный 32 5" xfId="1334"/>
    <cellStyle name="Обычный 33" xfId="1335"/>
    <cellStyle name="Обычный 33 2" xfId="1336"/>
    <cellStyle name="Обычный 33 3" xfId="1337"/>
    <cellStyle name="Обычный 33 4" xfId="1338"/>
    <cellStyle name="Обычный 33 5" xfId="1339"/>
    <cellStyle name="Обычный 34" xfId="1340"/>
    <cellStyle name="Обычный 34 2" xfId="1341"/>
    <cellStyle name="Обычный 34 3" xfId="1342"/>
    <cellStyle name="Обычный 34 4" xfId="1343"/>
    <cellStyle name="Обычный 34 5" xfId="1344"/>
    <cellStyle name="Обычный 35" xfId="1345"/>
    <cellStyle name="Обычный 35 2" xfId="1346"/>
    <cellStyle name="Обычный 35 3" xfId="1347"/>
    <cellStyle name="Обычный 35 4" xfId="1348"/>
    <cellStyle name="Обычный 35 5" xfId="1349"/>
    <cellStyle name="Обычный 36" xfId="1350"/>
    <cellStyle name="Обычный 36 2" xfId="1351"/>
    <cellStyle name="Обычный 36 3" xfId="1352"/>
    <cellStyle name="Обычный 36 4" xfId="1353"/>
    <cellStyle name="Обычный 36 5" xfId="1354"/>
    <cellStyle name="Обычный 37" xfId="1355"/>
    <cellStyle name="Обычный 37 2" xfId="1356"/>
    <cellStyle name="Обычный 37 3" xfId="1357"/>
    <cellStyle name="Обычный 37 4" xfId="1358"/>
    <cellStyle name="Обычный 37 5" xfId="1359"/>
    <cellStyle name="Обычный 38" xfId="1360"/>
    <cellStyle name="Обычный 38 2" xfId="1361"/>
    <cellStyle name="Обычный 38 3" xfId="1362"/>
    <cellStyle name="Обычный 38 4" xfId="1363"/>
    <cellStyle name="Обычный 38 5" xfId="1364"/>
    <cellStyle name="Обычный 39" xfId="1365"/>
    <cellStyle name="Обычный 39 2" xfId="1366"/>
    <cellStyle name="Обычный 39 3" xfId="1367"/>
    <cellStyle name="Обычный 39 4" xfId="1368"/>
    <cellStyle name="Обычный 39 5" xfId="1369"/>
    <cellStyle name="Обычный 4" xfId="1370"/>
    <cellStyle name="Обычный 4 10" xfId="1371"/>
    <cellStyle name="Обычный 4 11" xfId="1372"/>
    <cellStyle name="Обычный 4 12" xfId="1373"/>
    <cellStyle name="Обычный 4 13" xfId="1374"/>
    <cellStyle name="Обычный 4 14" xfId="1375"/>
    <cellStyle name="Обычный 4 15" xfId="1376"/>
    <cellStyle name="Обычный 4 16" xfId="1377"/>
    <cellStyle name="Обычный 4 17" xfId="1378"/>
    <cellStyle name="Обычный 4 18" xfId="1379"/>
    <cellStyle name="Обычный 4 19" xfId="1380"/>
    <cellStyle name="Обычный 4 2" xfId="1381"/>
    <cellStyle name="Обычный 4 3" xfId="1382"/>
    <cellStyle name="Обычный 4 4" xfId="1383"/>
    <cellStyle name="Обычный 4 4 2" xfId="1384"/>
    <cellStyle name="Обычный 4 4 2 2" xfId="1385"/>
    <cellStyle name="Обычный 4 4 2 3" xfId="1386"/>
    <cellStyle name="Обычный 4 4 2 4" xfId="1387"/>
    <cellStyle name="Обычный 4 4 3" xfId="1388"/>
    <cellStyle name="Обычный 4 4 4" xfId="1389"/>
    <cellStyle name="Обычный 4 4 5" xfId="1390"/>
    <cellStyle name="Обычный 4 5" xfId="1391"/>
    <cellStyle name="Обычный 4 6" xfId="1392"/>
    <cellStyle name="Обычный 4 7" xfId="1393"/>
    <cellStyle name="Обычный 4 8" xfId="1394"/>
    <cellStyle name="Обычный 4 8 2" xfId="1395"/>
    <cellStyle name="Обычный 4 8 3" xfId="1396"/>
    <cellStyle name="Обычный 4 8 4" xfId="1397"/>
    <cellStyle name="Обычный 4 9" xfId="1398"/>
    <cellStyle name="Обычный 40" xfId="1399"/>
    <cellStyle name="Обычный 40 2" xfId="1400"/>
    <cellStyle name="Обычный 40 3" xfId="1401"/>
    <cellStyle name="Обычный 40 4" xfId="1402"/>
    <cellStyle name="Обычный 40 5" xfId="1403"/>
    <cellStyle name="Обычный 41" xfId="1404"/>
    <cellStyle name="Обычный 41 2" xfId="1405"/>
    <cellStyle name="Обычный 41 3" xfId="1406"/>
    <cellStyle name="Обычный 41 4" xfId="1407"/>
    <cellStyle name="Обычный 42" xfId="1408"/>
    <cellStyle name="Обычный 42 2" xfId="1409"/>
    <cellStyle name="Обычный 42 3" xfId="1410"/>
    <cellStyle name="Обычный 42 4" xfId="1411"/>
    <cellStyle name="Обычный 43" xfId="1412"/>
    <cellStyle name="Обычный 43 2" xfId="1413"/>
    <cellStyle name="Обычный 43 3" xfId="1414"/>
    <cellStyle name="Обычный 43 4" xfId="1415"/>
    <cellStyle name="Обычный 44" xfId="1416"/>
    <cellStyle name="Обычный 44 2" xfId="1417"/>
    <cellStyle name="Обычный 44 3" xfId="1418"/>
    <cellStyle name="Обычный 44 4" xfId="1419"/>
    <cellStyle name="Обычный 45" xfId="1420"/>
    <cellStyle name="Обычный 45 2" xfId="1421"/>
    <cellStyle name="Обычный 45 3" xfId="1422"/>
    <cellStyle name="Обычный 45 4" xfId="1423"/>
    <cellStyle name="Обычный 46" xfId="1424"/>
    <cellStyle name="Обычный 46 2" xfId="1425"/>
    <cellStyle name="Обычный 46 3" xfId="1426"/>
    <cellStyle name="Обычный 46 4" xfId="1427"/>
    <cellStyle name="Обычный 47" xfId="1428"/>
    <cellStyle name="Обычный 47 2" xfId="1429"/>
    <cellStyle name="Обычный 47 3" xfId="1430"/>
    <cellStyle name="Обычный 47 4" xfId="1431"/>
    <cellStyle name="Обычный 48" xfId="1432"/>
    <cellStyle name="Обычный 48 2" xfId="1433"/>
    <cellStyle name="Обычный 48 3" xfId="1434"/>
    <cellStyle name="Обычный 48 4" xfId="1435"/>
    <cellStyle name="Обычный 49" xfId="1436"/>
    <cellStyle name="Обычный 49 2" xfId="1437"/>
    <cellStyle name="Обычный 49 3" xfId="1438"/>
    <cellStyle name="Обычный 49 4" xfId="1439"/>
    <cellStyle name="Обычный 5" xfId="1440"/>
    <cellStyle name="Обычный 5 10" xfId="1441"/>
    <cellStyle name="Обычный 5 11" xfId="1442"/>
    <cellStyle name="Обычный 5 12" xfId="1443"/>
    <cellStyle name="Обычный 5 13" xfId="1444"/>
    <cellStyle name="Обычный 5 14" xfId="1445"/>
    <cellStyle name="Обычный 5 15" xfId="1446"/>
    <cellStyle name="Обычный 5 16" xfId="1447"/>
    <cellStyle name="Обычный 5 17" xfId="1448"/>
    <cellStyle name="Обычный 5 18" xfId="1449"/>
    <cellStyle name="Обычный 5 2" xfId="1450"/>
    <cellStyle name="Обычный 5 2 2" xfId="1451"/>
    <cellStyle name="Обычный 5 2 3" xfId="1452"/>
    <cellStyle name="Обычный 5 3" xfId="1453"/>
    <cellStyle name="Обычный 5 4" xfId="1454"/>
    <cellStyle name="Обычный 5 5" xfId="1455"/>
    <cellStyle name="Обычный 5 6" xfId="1456"/>
    <cellStyle name="Обычный 5 7" xfId="1457"/>
    <cellStyle name="Обычный 5 8" xfId="1458"/>
    <cellStyle name="Обычный 5 9" xfId="1459"/>
    <cellStyle name="Обычный 50" xfId="1460"/>
    <cellStyle name="Обычный 50 2" xfId="1461"/>
    <cellStyle name="Обычный 50 3" xfId="1462"/>
    <cellStyle name="Обычный 50 4" xfId="1463"/>
    <cellStyle name="Обычный 51" xfId="1464"/>
    <cellStyle name="Обычный 51 2" xfId="1465"/>
    <cellStyle name="Обычный 51 3" xfId="1466"/>
    <cellStyle name="Обычный 51 4" xfId="1467"/>
    <cellStyle name="Обычный 52" xfId="1468"/>
    <cellStyle name="Обычный 52 2" xfId="1469"/>
    <cellStyle name="Обычный 52 3" xfId="1470"/>
    <cellStyle name="Обычный 52 4" xfId="1471"/>
    <cellStyle name="Обычный 53" xfId="1472"/>
    <cellStyle name="Обычный 53 2" xfId="1473"/>
    <cellStyle name="Обычный 53 3" xfId="1474"/>
    <cellStyle name="Обычный 53 4" xfId="1475"/>
    <cellStyle name="Обычный 54" xfId="1476"/>
    <cellStyle name="Обычный 54 2" xfId="1477"/>
    <cellStyle name="Обычный 54 3" xfId="1478"/>
    <cellStyle name="Обычный 54 4" xfId="1479"/>
    <cellStyle name="Обычный 55" xfId="1480"/>
    <cellStyle name="Обычный 55 2" xfId="1481"/>
    <cellStyle name="Обычный 55 3" xfId="1482"/>
    <cellStyle name="Обычный 55 4" xfId="1483"/>
    <cellStyle name="Обычный 56" xfId="1484"/>
    <cellStyle name="Обычный 56 2" xfId="1485"/>
    <cellStyle name="Обычный 56 3" xfId="1486"/>
    <cellStyle name="Обычный 57" xfId="1487"/>
    <cellStyle name="Обычный 57 2" xfId="1488"/>
    <cellStyle name="Обычный 57 3" xfId="1489"/>
    <cellStyle name="Обычный 57 4" xfId="1490"/>
    <cellStyle name="Обычный 57 5" xfId="1491"/>
    <cellStyle name="Обычный 58" xfId="1492"/>
    <cellStyle name="Обычный 58 2" xfId="1493"/>
    <cellStyle name="Обычный 58 3" xfId="1494"/>
    <cellStyle name="Обычный 58 4" xfId="1495"/>
    <cellStyle name="Обычный 58 5" xfId="1496"/>
    <cellStyle name="Обычный 59" xfId="1497"/>
    <cellStyle name="Обычный 59 2" xfId="1498"/>
    <cellStyle name="Обычный 59 3" xfId="1499"/>
    <cellStyle name="Обычный 59 4" xfId="1500"/>
    <cellStyle name="Обычный 59 5" xfId="1501"/>
    <cellStyle name="Обычный 6" xfId="1502"/>
    <cellStyle name="Обычный 6 10" xfId="1503"/>
    <cellStyle name="Обычный 6 11" xfId="1504"/>
    <cellStyle name="Обычный 6 12" xfId="1505"/>
    <cellStyle name="Обычный 6 13" xfId="1506"/>
    <cellStyle name="Обычный 6 2" xfId="1507"/>
    <cellStyle name="Обычный 6 3" xfId="1508"/>
    <cellStyle name="Обычный 6 4" xfId="1509"/>
    <cellStyle name="Обычный 6 5" xfId="1510"/>
    <cellStyle name="Обычный 6 6" xfId="1511"/>
    <cellStyle name="Обычный 6 7" xfId="1512"/>
    <cellStyle name="Обычный 6 7 2" xfId="1513"/>
    <cellStyle name="Обычный 6 8" xfId="1514"/>
    <cellStyle name="Обычный 6 9" xfId="1515"/>
    <cellStyle name="Обычный 6_оперативка" xfId="1516"/>
    <cellStyle name="Обычный 60" xfId="1517"/>
    <cellStyle name="Обычный 60 2" xfId="1518"/>
    <cellStyle name="Обычный 60 3" xfId="1519"/>
    <cellStyle name="Обычный 60 4" xfId="1520"/>
    <cellStyle name="Обычный 60 5" xfId="1521"/>
    <cellStyle name="Обычный 61" xfId="1522"/>
    <cellStyle name="Обычный 61 2" xfId="1523"/>
    <cellStyle name="Обычный 61 3" xfId="1524"/>
    <cellStyle name="Обычный 61 4" xfId="1525"/>
    <cellStyle name="Обычный 61 5" xfId="1526"/>
    <cellStyle name="Обычный 62" xfId="1527"/>
    <cellStyle name="Обычный 62 2" xfId="1528"/>
    <cellStyle name="Обычный 62 3" xfId="1529"/>
    <cellStyle name="Обычный 62 4" xfId="1530"/>
    <cellStyle name="Обычный 62 5" xfId="1531"/>
    <cellStyle name="Обычный 63" xfId="1532"/>
    <cellStyle name="Обычный 63 2" xfId="1533"/>
    <cellStyle name="Обычный 63 3" xfId="1534"/>
    <cellStyle name="Обычный 63 4" xfId="1535"/>
    <cellStyle name="Обычный 63 5" xfId="1536"/>
    <cellStyle name="Обычный 64" xfId="1537"/>
    <cellStyle name="Обычный 64 2" xfId="1538"/>
    <cellStyle name="Обычный 64 3" xfId="1539"/>
    <cellStyle name="Обычный 64 4" xfId="1540"/>
    <cellStyle name="Обычный 64 5" xfId="1541"/>
    <cellStyle name="Обычный 65" xfId="1542"/>
    <cellStyle name="Обычный 65 2" xfId="1543"/>
    <cellStyle name="Обычный 65 3" xfId="1544"/>
    <cellStyle name="Обычный 65 4" xfId="1545"/>
    <cellStyle name="Обычный 65 5" xfId="1546"/>
    <cellStyle name="Обычный 66" xfId="1547"/>
    <cellStyle name="Обычный 66 2" xfId="1548"/>
    <cellStyle name="Обычный 66 3" xfId="1549"/>
    <cellStyle name="Обычный 66 4" xfId="1550"/>
    <cellStyle name="Обычный 67" xfId="1551"/>
    <cellStyle name="Обычный 67 2" xfId="1552"/>
    <cellStyle name="Обычный 67 3" xfId="1553"/>
    <cellStyle name="Обычный 67 4" xfId="1554"/>
    <cellStyle name="Обычный 68" xfId="1555"/>
    <cellStyle name="Обычный 68 2" xfId="1556"/>
    <cellStyle name="Обычный 68 3" xfId="1557"/>
    <cellStyle name="Обычный 68 4" xfId="1558"/>
    <cellStyle name="Обычный 69" xfId="1559"/>
    <cellStyle name="Обычный 69 2" xfId="1560"/>
    <cellStyle name="Обычный 69 3" xfId="1561"/>
    <cellStyle name="Обычный 69 4" xfId="1562"/>
    <cellStyle name="Обычный 7" xfId="1563"/>
    <cellStyle name="Обычный 7 10" xfId="1564"/>
    <cellStyle name="Обычный 7 11" xfId="1565"/>
    <cellStyle name="Обычный 7 12" xfId="1566"/>
    <cellStyle name="Обычный 7 2" xfId="1567"/>
    <cellStyle name="Обычный 7 3" xfId="1568"/>
    <cellStyle name="Обычный 7 4" xfId="1569"/>
    <cellStyle name="Обычный 7 5" xfId="1570"/>
    <cellStyle name="Обычный 7 6" xfId="1571"/>
    <cellStyle name="Обычный 7 7" xfId="1572"/>
    <cellStyle name="Обычный 7 8" xfId="1573"/>
    <cellStyle name="Обычный 7 9" xfId="1574"/>
    <cellStyle name="Обычный 70" xfId="1575"/>
    <cellStyle name="Обычный 70 2" xfId="1576"/>
    <cellStyle name="Обычный 70 3" xfId="1577"/>
    <cellStyle name="Обычный 70 4" xfId="1578"/>
    <cellStyle name="Обычный 71" xfId="1579"/>
    <cellStyle name="Обычный 71 2" xfId="1580"/>
    <cellStyle name="Обычный 71 3" xfId="1581"/>
    <cellStyle name="Обычный 71 4" xfId="1582"/>
    <cellStyle name="Обычный 72" xfId="1583"/>
    <cellStyle name="Обычный 72 2" xfId="1584"/>
    <cellStyle name="Обычный 72 3" xfId="1585"/>
    <cellStyle name="Обычный 72 4" xfId="1586"/>
    <cellStyle name="Обычный 73" xfId="1587"/>
    <cellStyle name="Обычный 73 2" xfId="1588"/>
    <cellStyle name="Обычный 73 3" xfId="1589"/>
    <cellStyle name="Обычный 73 4" xfId="1590"/>
    <cellStyle name="Обычный 74" xfId="1591"/>
    <cellStyle name="Обычный 74 2" xfId="1592"/>
    <cellStyle name="Обычный 74 3" xfId="1593"/>
    <cellStyle name="Обычный 74 4" xfId="1594"/>
    <cellStyle name="Обычный 75" xfId="1595"/>
    <cellStyle name="Обычный 75 2" xfId="1596"/>
    <cellStyle name="Обычный 75 3" xfId="1597"/>
    <cellStyle name="Обычный 75 4" xfId="1598"/>
    <cellStyle name="Обычный 76" xfId="1599"/>
    <cellStyle name="Обычный 76 2" xfId="1600"/>
    <cellStyle name="Обычный 76 3" xfId="1601"/>
    <cellStyle name="Обычный 76 4" xfId="1602"/>
    <cellStyle name="Обычный 77" xfId="1603"/>
    <cellStyle name="Обычный 77 2" xfId="1604"/>
    <cellStyle name="Обычный 77 3" xfId="1605"/>
    <cellStyle name="Обычный 77 4" xfId="1606"/>
    <cellStyle name="Обычный 78" xfId="1607"/>
    <cellStyle name="Обычный 78 2" xfId="1608"/>
    <cellStyle name="Обычный 78 3" xfId="1609"/>
    <cellStyle name="Обычный 78 4" xfId="1610"/>
    <cellStyle name="Обычный 79" xfId="1611"/>
    <cellStyle name="Обычный 79 2" xfId="1612"/>
    <cellStyle name="Обычный 79 3" xfId="1613"/>
    <cellStyle name="Обычный 79 4" xfId="1614"/>
    <cellStyle name="Обычный 8" xfId="1615"/>
    <cellStyle name="Обычный 8 10" xfId="1616"/>
    <cellStyle name="Обычный 8 11" xfId="1617"/>
    <cellStyle name="Обычный 8 12" xfId="1618"/>
    <cellStyle name="Обычный 8 13" xfId="1619"/>
    <cellStyle name="Обычный 8 14" xfId="1620"/>
    <cellStyle name="Обычный 8 15" xfId="1621"/>
    <cellStyle name="Обычный 8 16" xfId="1622"/>
    <cellStyle name="Обычный 8 17" xfId="1623"/>
    <cellStyle name="Обычный 8 18" xfId="1624"/>
    <cellStyle name="Обычный 8 19" xfId="1625"/>
    <cellStyle name="Обычный 8 2" xfId="1626"/>
    <cellStyle name="Обычный 8 20" xfId="1627"/>
    <cellStyle name="Обычный 8 21" xfId="1628"/>
    <cellStyle name="Обычный 8 22" xfId="1629"/>
    <cellStyle name="Обычный 8 23" xfId="1630"/>
    <cellStyle name="Обычный 8 24" xfId="1631"/>
    <cellStyle name="Обычный 8 3" xfId="1632"/>
    <cellStyle name="Обычный 8 3 2" xfId="1633"/>
    <cellStyle name="Обычный 8 3 3" xfId="1634"/>
    <cellStyle name="Обычный 8 3 4" xfId="1635"/>
    <cellStyle name="Обычный 8 3 5" xfId="1636"/>
    <cellStyle name="Обычный 8 3 6" xfId="1637"/>
    <cellStyle name="Обычный 8 3 7" xfId="1638"/>
    <cellStyle name="Обычный 8 3_разбивка по мес. только ГПЛХО" xfId="1639"/>
    <cellStyle name="Обычный 8 4" xfId="1640"/>
    <cellStyle name="Обычный 8 5" xfId="1641"/>
    <cellStyle name="Обычный 8 6" xfId="1642"/>
    <cellStyle name="Обычный 8 7" xfId="1643"/>
    <cellStyle name="Обычный 8 8" xfId="1644"/>
    <cellStyle name="Обычный 8 9" xfId="1645"/>
    <cellStyle name="Обычный 80" xfId="1646"/>
    <cellStyle name="Обычный 80 2" xfId="1647"/>
    <cellStyle name="Обычный 80 3" xfId="1648"/>
    <cellStyle name="Обычный 80 4" xfId="1649"/>
    <cellStyle name="Обычный 81" xfId="1650"/>
    <cellStyle name="Обычный 81 2" xfId="1651"/>
    <cellStyle name="Обычный 81 3" xfId="1652"/>
    <cellStyle name="Обычный 81 4" xfId="1653"/>
    <cellStyle name="Обычный 82" xfId="1654"/>
    <cellStyle name="Обычный 82 2" xfId="1655"/>
    <cellStyle name="Обычный 82 3" xfId="1656"/>
    <cellStyle name="Обычный 82 4" xfId="1657"/>
    <cellStyle name="Обычный 83" xfId="1658"/>
    <cellStyle name="Обычный 83 2" xfId="1659"/>
    <cellStyle name="Обычный 83 3" xfId="1660"/>
    <cellStyle name="Обычный 83 4" xfId="1661"/>
    <cellStyle name="Обычный 84" xfId="1662"/>
    <cellStyle name="Обычный 84 2" xfId="1663"/>
    <cellStyle name="Обычный 84 3" xfId="1664"/>
    <cellStyle name="Обычный 84 4" xfId="1665"/>
    <cellStyle name="Обычный 85" xfId="1666"/>
    <cellStyle name="Обычный 85 2" xfId="1667"/>
    <cellStyle name="Обычный 85 3" xfId="1668"/>
    <cellStyle name="Обычный 85 4" xfId="1669"/>
    <cellStyle name="Обычный 86" xfId="1670"/>
    <cellStyle name="Обычный 86 2" xfId="1671"/>
    <cellStyle name="Обычный 86 3" xfId="1672"/>
    <cellStyle name="Обычный 86 4" xfId="1673"/>
    <cellStyle name="Обычный 87" xfId="1674"/>
    <cellStyle name="Обычный 87 2" xfId="1675"/>
    <cellStyle name="Обычный 87 3" xfId="1676"/>
    <cellStyle name="Обычный 87 4" xfId="1677"/>
    <cellStyle name="Обычный 88" xfId="1678"/>
    <cellStyle name="Обычный 88 2" xfId="1679"/>
    <cellStyle name="Обычный 88 3" xfId="1680"/>
    <cellStyle name="Обычный 88 4" xfId="1681"/>
    <cellStyle name="Обычный 89" xfId="1682"/>
    <cellStyle name="Обычный 89 2" xfId="1683"/>
    <cellStyle name="Обычный 89 3" xfId="1684"/>
    <cellStyle name="Обычный 89 4" xfId="1685"/>
    <cellStyle name="Обычный 9" xfId="1686"/>
    <cellStyle name="Обычный 9 10" xfId="1687"/>
    <cellStyle name="Обычный 9 11" xfId="1688"/>
    <cellStyle name="Обычный 9 2" xfId="1689"/>
    <cellStyle name="Обычный 9 3" xfId="1690"/>
    <cellStyle name="Обычный 9 3 2" xfId="1691"/>
    <cellStyle name="Обычный 9 3 3" xfId="1692"/>
    <cellStyle name="Обычный 9 3 4" xfId="1693"/>
    <cellStyle name="Обычный 9 3 5" xfId="1694"/>
    <cellStyle name="Обычный 9 3 6" xfId="1695"/>
    <cellStyle name="Обычный 9 3 7" xfId="1696"/>
    <cellStyle name="Обычный 9 3_разбивка по мес. только ГПЛХО" xfId="1697"/>
    <cellStyle name="Обычный 9 4" xfId="1698"/>
    <cellStyle name="Обычный 9 5" xfId="1699"/>
    <cellStyle name="Обычный 9 6" xfId="1700"/>
    <cellStyle name="Обычный 9 7" xfId="1701"/>
    <cellStyle name="Обычный 9 8" xfId="1702"/>
    <cellStyle name="Обычный 9 9" xfId="1703"/>
    <cellStyle name="Обычный 90" xfId="1704"/>
    <cellStyle name="Обычный 90 2" xfId="1705"/>
    <cellStyle name="Обычный 90 3" xfId="1706"/>
    <cellStyle name="Обычный 90 4" xfId="1707"/>
    <cellStyle name="Обычный 91" xfId="1708"/>
    <cellStyle name="Обычный 91 2" xfId="1709"/>
    <cellStyle name="Обычный 91 3" xfId="1710"/>
    <cellStyle name="Обычный 91 4" xfId="1711"/>
    <cellStyle name="Обычный 92" xfId="1712"/>
    <cellStyle name="Обычный 92 2" xfId="1713"/>
    <cellStyle name="Обычный 92 3" xfId="1714"/>
    <cellStyle name="Обычный 92 4" xfId="1715"/>
    <cellStyle name="Обычный 93" xfId="1716"/>
    <cellStyle name="Обычный 93 2" xfId="1717"/>
    <cellStyle name="Обычный 93 3" xfId="1718"/>
    <cellStyle name="Обычный 93 4" xfId="1719"/>
    <cellStyle name="Обычный 94" xfId="1720"/>
    <cellStyle name="Обычный 94 2" xfId="1721"/>
    <cellStyle name="Обычный 94 3" xfId="1722"/>
    <cellStyle name="Обычный 94 4" xfId="1723"/>
    <cellStyle name="Обычный 95" xfId="1724"/>
    <cellStyle name="Обычный 95 2" xfId="1725"/>
    <cellStyle name="Обычный 95 3" xfId="1726"/>
    <cellStyle name="Обычный 95 4" xfId="1727"/>
    <cellStyle name="Обычный 96" xfId="1728"/>
    <cellStyle name="Обычный 96 2" xfId="1729"/>
    <cellStyle name="Обычный 96 3" xfId="1730"/>
    <cellStyle name="Обычный 96 4" xfId="1731"/>
    <cellStyle name="Обычный 97" xfId="1732"/>
    <cellStyle name="Обычный 97 2" xfId="1733"/>
    <cellStyle name="Обычный 97 3" xfId="1734"/>
    <cellStyle name="Обычный 97 4" xfId="1735"/>
    <cellStyle name="Обычный 98" xfId="1736"/>
    <cellStyle name="Обычный 98 2" xfId="1737"/>
    <cellStyle name="Обычный 98 3" xfId="1738"/>
    <cellStyle name="Обычный 98 4" xfId="1739"/>
    <cellStyle name="Обычный 99" xfId="1740"/>
    <cellStyle name="Обычный 99 2" xfId="1741"/>
    <cellStyle name="Обычный 99 3" xfId="1742"/>
    <cellStyle name="Обычный 99 4" xfId="1743"/>
    <cellStyle name="Обычный_разбивка плана 2013l" xfId="1744"/>
    <cellStyle name="Плохой" xfId="1745"/>
    <cellStyle name="Плохой 2" xfId="1746"/>
    <cellStyle name="Плохой 2 2" xfId="1747"/>
    <cellStyle name="Плохой 2 3" xfId="1748"/>
    <cellStyle name="Плохой 2 4" xfId="1749"/>
    <cellStyle name="Плохой 3" xfId="1750"/>
    <cellStyle name="Плохой 3 2" xfId="1751"/>
    <cellStyle name="Плохой 3 3" xfId="1752"/>
    <cellStyle name="Плохой 3 4" xfId="1753"/>
    <cellStyle name="Плохой 3 5" xfId="1754"/>
    <cellStyle name="Плохой 4" xfId="1755"/>
    <cellStyle name="Плохой 5" xfId="1756"/>
    <cellStyle name="Подпись" xfId="1757"/>
    <cellStyle name="Подстрочный" xfId="1758"/>
    <cellStyle name="ПоляЗаполнения" xfId="1759"/>
    <cellStyle name="Пояснение" xfId="1760"/>
    <cellStyle name="Пояснение 2" xfId="1761"/>
    <cellStyle name="Пояснение 2 2" xfId="1762"/>
    <cellStyle name="Пояснение 2 3" xfId="1763"/>
    <cellStyle name="Пояснение 2 4" xfId="1764"/>
    <cellStyle name="Пояснение 3" xfId="1765"/>
    <cellStyle name="Пояснение 3 2" xfId="1766"/>
    <cellStyle name="Пояснение 3 3" xfId="1767"/>
    <cellStyle name="Пояснение 3 4" xfId="1768"/>
    <cellStyle name="Пояснение 4" xfId="1769"/>
    <cellStyle name="Приложение" xfId="1770"/>
    <cellStyle name="Примечание" xfId="1771"/>
    <cellStyle name="Примечание 2" xfId="1772"/>
    <cellStyle name="Примечание 2 2" xfId="1773"/>
    <cellStyle name="Примечание 2 3" xfId="1774"/>
    <cellStyle name="Примечание 2 4" xfId="1775"/>
    <cellStyle name="Примечание 3" xfId="1776"/>
    <cellStyle name="Примечание 3 2" xfId="1777"/>
    <cellStyle name="Примечание 3 3" xfId="1778"/>
    <cellStyle name="Примечание 3 4" xfId="1779"/>
    <cellStyle name="Примечание 3 5" xfId="1780"/>
    <cellStyle name="Примечание 4" xfId="1781"/>
    <cellStyle name="Примечание 4 2" xfId="1782"/>
    <cellStyle name="Примечание 5" xfId="1783"/>
    <cellStyle name="Примечание 5 2" xfId="1784"/>
    <cellStyle name="Примечание 5 3" xfId="1785"/>
    <cellStyle name="Примечание 5 4" xfId="1786"/>
    <cellStyle name="Примечание 5 5" xfId="1787"/>
    <cellStyle name="Percent" xfId="1788"/>
    <cellStyle name="Процентный 2" xfId="1789"/>
    <cellStyle name="Процентный 2 2" xfId="1790"/>
    <cellStyle name="Процентный 2 3" xfId="1791"/>
    <cellStyle name="Процентный 3" xfId="1792"/>
    <cellStyle name="Процентный 3 2" xfId="1793"/>
    <cellStyle name="Процентный 3 2 2" xfId="1794"/>
    <cellStyle name="Процентный 3 3" xfId="1795"/>
    <cellStyle name="Процентный 4" xfId="1796"/>
    <cellStyle name="Процентный 4 2" xfId="1797"/>
    <cellStyle name="Процентный 4 3" xfId="1798"/>
    <cellStyle name="Процентный 5" xfId="1799"/>
    <cellStyle name="Процентный 5 2" xfId="1800"/>
    <cellStyle name="Процентный 5 3" xfId="1801"/>
    <cellStyle name="Процентный 6" xfId="1802"/>
    <cellStyle name="Процентный 6 2" xfId="1803"/>
    <cellStyle name="Процентный 6 3" xfId="1804"/>
    <cellStyle name="Процентный 6 4" xfId="1805"/>
    <cellStyle name="Процентный 6 5" xfId="1806"/>
    <cellStyle name="Связанная ячейка" xfId="1807"/>
    <cellStyle name="Связанная ячейка 2" xfId="1808"/>
    <cellStyle name="Связанная ячейка 2 2" xfId="1809"/>
    <cellStyle name="Связанная ячейка 2 3" xfId="1810"/>
    <cellStyle name="Связанная ячейка 2 4" xfId="1811"/>
    <cellStyle name="Связанная ячейка 3" xfId="1812"/>
    <cellStyle name="Связанная ячейка 3 2" xfId="1813"/>
    <cellStyle name="Связанная ячейка 3 3" xfId="1814"/>
    <cellStyle name="Связанная ячейка 3 4" xfId="1815"/>
    <cellStyle name="Связанная ячейка 3 5" xfId="1816"/>
    <cellStyle name="Связанная ячейка 4" xfId="1817"/>
    <cellStyle name="Связанная ячейка 5" xfId="1818"/>
    <cellStyle name="Табличный" xfId="1819"/>
    <cellStyle name="Текст предупреждения" xfId="1820"/>
    <cellStyle name="Текст предупреждения 2" xfId="1821"/>
    <cellStyle name="Текст предупреждения 2 2" xfId="1822"/>
    <cellStyle name="Текст предупреждения 2 3" xfId="1823"/>
    <cellStyle name="Текст предупреждения 2 4" xfId="1824"/>
    <cellStyle name="Текст предупреждения 3" xfId="1825"/>
    <cellStyle name="Текст предупреждения 3 2" xfId="1826"/>
    <cellStyle name="Текст предупреждения 3 3" xfId="1827"/>
    <cellStyle name="Текст предупреждения 3 4" xfId="1828"/>
    <cellStyle name="Текст предупреждения 4" xfId="1829"/>
    <cellStyle name="ТекстСноски" xfId="1830"/>
    <cellStyle name="Comma" xfId="1831"/>
    <cellStyle name="Comma [0]" xfId="1832"/>
    <cellStyle name="Финансовый 2" xfId="1833"/>
    <cellStyle name="Финансовый 2 2" xfId="1834"/>
    <cellStyle name="Финансовый 2 3" xfId="1835"/>
    <cellStyle name="Финансовый 3" xfId="1836"/>
    <cellStyle name="Финансовый 3 2" xfId="1837"/>
    <cellStyle name="Финансовый 4" xfId="1838"/>
    <cellStyle name="Финансовый 4 2" xfId="1839"/>
    <cellStyle name="Финансовый 5" xfId="1840"/>
    <cellStyle name="Финансовый 6" xfId="1841"/>
    <cellStyle name="Хороший" xfId="1842"/>
    <cellStyle name="Хороший 2" xfId="1843"/>
    <cellStyle name="Хороший 2 2" xfId="1844"/>
    <cellStyle name="Хороший 2 3" xfId="1845"/>
    <cellStyle name="Хороший 2 4" xfId="1846"/>
    <cellStyle name="Хороший 3" xfId="1847"/>
    <cellStyle name="Хороший 3 2" xfId="1848"/>
    <cellStyle name="Хороший 3 3" xfId="1849"/>
    <cellStyle name="Хороший 3 4" xfId="1850"/>
    <cellStyle name="Хороший 3 5" xfId="1851"/>
    <cellStyle name="Хороший 4" xfId="1852"/>
    <cellStyle name="Хороший 5" xfId="185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P31"/>
  <sheetViews>
    <sheetView tabSelected="1" view="pageBreakPreview" zoomScale="90" zoomScaleNormal="50" zoomScaleSheetLayoutView="90" zoomScalePageLayoutView="0" workbookViewId="0" topLeftCell="A1">
      <pane xSplit="2" ySplit="2" topLeftCell="B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9" sqref="A19"/>
    </sheetView>
  </sheetViews>
  <sheetFormatPr defaultColWidth="8.875" defaultRowHeight="12.75"/>
  <cols>
    <col min="1" max="1" width="76.75390625" style="1" customWidth="1"/>
    <col min="2" max="2" width="13.00390625" style="1" customWidth="1"/>
    <col min="3" max="3" width="17.75390625" style="29" hidden="1" customWidth="1"/>
    <col min="4" max="4" width="16.375" style="29" hidden="1" customWidth="1"/>
    <col min="5" max="5" width="19.875" style="29" hidden="1" customWidth="1"/>
    <col min="6" max="6" width="18.625" style="29" hidden="1" customWidth="1"/>
    <col min="7" max="8" width="17.625" style="1" hidden="1" customWidth="1"/>
    <col min="9" max="10" width="18.75390625" style="29" hidden="1" customWidth="1"/>
    <col min="11" max="11" width="23.125" style="29" hidden="1" customWidth="1"/>
    <col min="12" max="12" width="21.625" style="34" hidden="1" customWidth="1"/>
    <col min="13" max="13" width="16.25390625" style="1" hidden="1" customWidth="1"/>
    <col min="14" max="14" width="14.00390625" style="1" hidden="1" customWidth="1"/>
    <col min="15" max="16" width="18.75390625" style="29" hidden="1" customWidth="1"/>
    <col min="17" max="17" width="23.125" style="29" hidden="1" customWidth="1"/>
    <col min="18" max="18" width="21.625" style="34" hidden="1" customWidth="1"/>
    <col min="19" max="19" width="16.25390625" style="1" hidden="1" customWidth="1"/>
    <col min="20" max="20" width="14.00390625" style="1" hidden="1" customWidth="1"/>
    <col min="21" max="22" width="18.75390625" style="29" hidden="1" customWidth="1"/>
    <col min="23" max="23" width="23.125" style="29" hidden="1" customWidth="1"/>
    <col min="24" max="24" width="21.625" style="34" hidden="1" customWidth="1"/>
    <col min="25" max="25" width="16.25390625" style="1" hidden="1" customWidth="1"/>
    <col min="26" max="26" width="14.00390625" style="1" hidden="1" customWidth="1"/>
    <col min="27" max="28" width="18.75390625" style="29" hidden="1" customWidth="1"/>
    <col min="29" max="29" width="23.125" style="29" hidden="1" customWidth="1"/>
    <col min="30" max="30" width="21.625" style="34" hidden="1" customWidth="1"/>
    <col min="31" max="31" width="16.25390625" style="1" hidden="1" customWidth="1"/>
    <col min="32" max="32" width="14.00390625" style="1" hidden="1" customWidth="1"/>
    <col min="33" max="33" width="21.125" style="1" hidden="1" customWidth="1"/>
    <col min="34" max="34" width="15.625" style="1" hidden="1" customWidth="1"/>
    <col min="35" max="35" width="14.125" style="1" hidden="1" customWidth="1"/>
    <col min="36" max="36" width="14.875" style="1" hidden="1" customWidth="1"/>
    <col min="37" max="37" width="14.25390625" style="1" hidden="1" customWidth="1"/>
    <col min="38" max="38" width="15.25390625" style="1" hidden="1" customWidth="1"/>
    <col min="39" max="39" width="14.875" style="1" hidden="1" customWidth="1"/>
    <col min="40" max="40" width="14.125" style="1" hidden="1" customWidth="1"/>
    <col min="41" max="41" width="14.625" style="1" hidden="1" customWidth="1"/>
    <col min="42" max="42" width="12.375" style="1" hidden="1" customWidth="1"/>
    <col min="43" max="43" width="16.25390625" style="1" hidden="1" customWidth="1"/>
    <col min="44" max="44" width="14.25390625" style="1" hidden="1" customWidth="1"/>
    <col min="45" max="45" width="15.625" style="1" hidden="1" customWidth="1"/>
    <col min="46" max="46" width="14.125" style="1" hidden="1" customWidth="1"/>
    <col min="47" max="47" width="14.625" style="1" hidden="1" customWidth="1"/>
    <col min="48" max="48" width="12.375" style="1" hidden="1" customWidth="1"/>
    <col min="49" max="49" width="16.25390625" style="1" hidden="1" customWidth="1"/>
    <col min="50" max="50" width="14.25390625" style="1" hidden="1" customWidth="1"/>
    <col min="51" max="51" width="15.625" style="1" hidden="1" customWidth="1"/>
    <col min="52" max="52" width="15.25390625" style="1" hidden="1" customWidth="1"/>
    <col min="53" max="53" width="13.875" style="1" hidden="1" customWidth="1"/>
    <col min="54" max="54" width="14.25390625" style="1" hidden="1" customWidth="1"/>
    <col min="55" max="55" width="14.125" style="1" hidden="1" customWidth="1"/>
    <col min="56" max="56" width="12.125" style="1" hidden="1" customWidth="1"/>
    <col min="57" max="57" width="14.875" style="1" hidden="1" customWidth="1"/>
    <col min="58" max="58" width="13.375" style="1" customWidth="1"/>
    <col min="59" max="59" width="16.625" style="1" hidden="1" customWidth="1"/>
    <col min="60" max="60" width="13.75390625" style="1" customWidth="1"/>
    <col min="61" max="61" width="11.375" style="1" customWidth="1"/>
    <col min="62" max="67" width="13.00390625" style="1" hidden="1" customWidth="1"/>
    <col min="68" max="68" width="12.875" style="1" hidden="1" customWidth="1"/>
    <col min="69" max="16384" width="8.875" style="1" customWidth="1"/>
  </cols>
  <sheetData>
    <row r="1" spans="1:61" ht="82.5" customHeight="1" thickBot="1">
      <c r="A1" s="88" t="s">
        <v>71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</row>
    <row r="2" spans="1:68" s="6" customFormat="1" ht="79.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31" t="s">
        <v>11</v>
      </c>
      <c r="M2" s="4" t="s">
        <v>6</v>
      </c>
      <c r="N2" s="5" t="s">
        <v>7</v>
      </c>
      <c r="O2" s="4" t="s">
        <v>32</v>
      </c>
      <c r="P2" s="4" t="s">
        <v>33</v>
      </c>
      <c r="Q2" s="4" t="s">
        <v>34</v>
      </c>
      <c r="R2" s="31" t="s">
        <v>35</v>
      </c>
      <c r="S2" s="4" t="s">
        <v>6</v>
      </c>
      <c r="T2" s="5" t="s">
        <v>7</v>
      </c>
      <c r="U2" s="4" t="s">
        <v>36</v>
      </c>
      <c r="V2" s="4" t="s">
        <v>37</v>
      </c>
      <c r="W2" s="4" t="s">
        <v>38</v>
      </c>
      <c r="X2" s="31" t="s">
        <v>39</v>
      </c>
      <c r="Y2" s="4" t="s">
        <v>6</v>
      </c>
      <c r="Z2" s="5" t="s">
        <v>7</v>
      </c>
      <c r="AA2" s="4" t="s">
        <v>40</v>
      </c>
      <c r="AB2" s="4" t="s">
        <v>41</v>
      </c>
      <c r="AC2" s="4" t="s">
        <v>42</v>
      </c>
      <c r="AD2" s="31" t="s">
        <v>43</v>
      </c>
      <c r="AE2" s="4" t="s">
        <v>6</v>
      </c>
      <c r="AF2" s="5" t="s">
        <v>7</v>
      </c>
      <c r="AG2" s="4" t="s">
        <v>44</v>
      </c>
      <c r="AH2" s="4" t="s">
        <v>45</v>
      </c>
      <c r="AI2" s="4" t="s">
        <v>46</v>
      </c>
      <c r="AJ2" s="31" t="s">
        <v>47</v>
      </c>
      <c r="AK2" s="4" t="s">
        <v>6</v>
      </c>
      <c r="AL2" s="4" t="s">
        <v>7</v>
      </c>
      <c r="AM2" s="4" t="s">
        <v>48</v>
      </c>
      <c r="AN2" s="4" t="s">
        <v>50</v>
      </c>
      <c r="AO2" s="4" t="s">
        <v>49</v>
      </c>
      <c r="AP2" s="4" t="s">
        <v>51</v>
      </c>
      <c r="AQ2" s="31" t="s">
        <v>52</v>
      </c>
      <c r="AR2" s="4" t="s">
        <v>6</v>
      </c>
      <c r="AS2" s="5" t="s">
        <v>7</v>
      </c>
      <c r="AT2" s="45" t="s">
        <v>54</v>
      </c>
      <c r="AU2" s="46" t="s">
        <v>53</v>
      </c>
      <c r="AV2" s="46" t="s">
        <v>55</v>
      </c>
      <c r="AW2" s="47" t="s">
        <v>56</v>
      </c>
      <c r="AX2" s="46" t="s">
        <v>6</v>
      </c>
      <c r="AY2" s="48" t="s">
        <v>7</v>
      </c>
      <c r="AZ2" s="4" t="s">
        <v>58</v>
      </c>
      <c r="BA2" s="4" t="s">
        <v>57</v>
      </c>
      <c r="BB2" s="4" t="s">
        <v>59</v>
      </c>
      <c r="BC2" s="31" t="s">
        <v>60</v>
      </c>
      <c r="BD2" s="4" t="s">
        <v>6</v>
      </c>
      <c r="BE2" s="4" t="s">
        <v>7</v>
      </c>
      <c r="BF2" s="4" t="s">
        <v>61</v>
      </c>
      <c r="BG2" s="4" t="s">
        <v>62</v>
      </c>
      <c r="BH2" s="31" t="s">
        <v>63</v>
      </c>
      <c r="BI2" s="4" t="s">
        <v>6</v>
      </c>
      <c r="BJ2" s="45" t="s">
        <v>65</v>
      </c>
      <c r="BK2" s="46" t="s">
        <v>66</v>
      </c>
      <c r="BL2" s="46" t="s">
        <v>67</v>
      </c>
      <c r="BM2" s="81" t="s">
        <v>67</v>
      </c>
      <c r="BN2" s="46" t="s">
        <v>6</v>
      </c>
      <c r="BO2" s="48" t="s">
        <v>68</v>
      </c>
      <c r="BP2" s="79" t="s">
        <v>69</v>
      </c>
    </row>
    <row r="3" spans="1:68" ht="30" customHeight="1">
      <c r="A3" s="7" t="s">
        <v>12</v>
      </c>
      <c r="B3" s="8" t="s">
        <v>13</v>
      </c>
      <c r="C3" s="9">
        <v>9</v>
      </c>
      <c r="D3" s="10" t="s">
        <v>14</v>
      </c>
      <c r="E3" s="11">
        <v>36</v>
      </c>
      <c r="F3" s="11">
        <v>36</v>
      </c>
      <c r="G3" s="11" t="e">
        <f>F3/D3*100</f>
        <v>#VALUE!</v>
      </c>
      <c r="H3" s="11">
        <f aca="true" t="shared" si="0" ref="H3:H12">F3/C3*100</f>
        <v>400</v>
      </c>
      <c r="I3" s="9">
        <v>71</v>
      </c>
      <c r="J3" s="9">
        <v>27</v>
      </c>
      <c r="K3" s="11">
        <v>56</v>
      </c>
      <c r="L3" s="32">
        <f>K3+F3</f>
        <v>92</v>
      </c>
      <c r="M3" s="11">
        <f aca="true" t="shared" si="1" ref="M3:M15">L3/J3*100</f>
        <v>340.74074074074076</v>
      </c>
      <c r="N3" s="11">
        <f>L3/I3*100</f>
        <v>129.5774647887324</v>
      </c>
      <c r="O3" s="9">
        <v>75</v>
      </c>
      <c r="P3" s="9">
        <v>55</v>
      </c>
      <c r="Q3" s="11">
        <v>0</v>
      </c>
      <c r="R3" s="32">
        <f>Q3+L3</f>
        <v>92</v>
      </c>
      <c r="S3" s="11">
        <f aca="true" t="shared" si="2" ref="S3:S15">R3/P3*100</f>
        <v>167.27272727272725</v>
      </c>
      <c r="T3" s="11">
        <f>R3/O3*100</f>
        <v>122.66666666666666</v>
      </c>
      <c r="U3" s="9">
        <v>75</v>
      </c>
      <c r="V3" s="9">
        <v>55</v>
      </c>
      <c r="W3" s="11">
        <v>0</v>
      </c>
      <c r="X3" s="32">
        <v>94</v>
      </c>
      <c r="Y3" s="11">
        <f aca="true" t="shared" si="3" ref="Y3:Y15">X3/V3*100</f>
        <v>170.9090909090909</v>
      </c>
      <c r="Z3" s="11">
        <f>X3/U3*100</f>
        <v>125.33333333333334</v>
      </c>
      <c r="AA3" s="9">
        <v>75</v>
      </c>
      <c r="AB3" s="9">
        <v>55</v>
      </c>
      <c r="AC3" s="11">
        <v>0</v>
      </c>
      <c r="AD3" s="32">
        <f>AC3+X3</f>
        <v>94</v>
      </c>
      <c r="AE3" s="11">
        <f aca="true" t="shared" si="4" ref="AE3:AE15">AD3/AB3*100</f>
        <v>170.9090909090909</v>
      </c>
      <c r="AF3" s="11">
        <f>AD3/AA3*100</f>
        <v>125.33333333333334</v>
      </c>
      <c r="AG3" s="9">
        <v>75</v>
      </c>
      <c r="AH3" s="9">
        <v>55</v>
      </c>
      <c r="AI3" s="38">
        <v>2.6</v>
      </c>
      <c r="AJ3" s="35">
        <f>AI3+AD3</f>
        <v>96.6</v>
      </c>
      <c r="AK3" s="11">
        <f aca="true" t="shared" si="5" ref="AK3:AK15">AJ3/AH3*100</f>
        <v>175.63636363636363</v>
      </c>
      <c r="AL3" s="11">
        <f>AJ3/AG3*100</f>
        <v>128.8</v>
      </c>
      <c r="AM3" s="39">
        <v>60</v>
      </c>
      <c r="AN3" s="9">
        <v>81</v>
      </c>
      <c r="AO3" s="39">
        <v>60</v>
      </c>
      <c r="AP3" s="11">
        <v>0</v>
      </c>
      <c r="AQ3" s="32">
        <v>96</v>
      </c>
      <c r="AR3" s="11">
        <f aca="true" t="shared" si="6" ref="AR3:AR15">AQ3/AO3*100</f>
        <v>160</v>
      </c>
      <c r="AS3" s="44">
        <f>AQ3/AN3*100</f>
        <v>118.5185185185185</v>
      </c>
      <c r="AT3" s="50">
        <v>93</v>
      </c>
      <c r="AU3" s="39">
        <v>65</v>
      </c>
      <c r="AV3" s="11">
        <v>13</v>
      </c>
      <c r="AW3" s="35">
        <f aca="true" t="shared" si="7" ref="AW3:AW11">AV3+AQ3</f>
        <v>109</v>
      </c>
      <c r="AX3" s="11">
        <f aca="true" t="shared" si="8" ref="AX3:AX15">AW3/AU3*100</f>
        <v>167.6923076923077</v>
      </c>
      <c r="AY3" s="49">
        <f>AW3/AT3*100</f>
        <v>117.20430107526883</v>
      </c>
      <c r="AZ3" s="11">
        <v>113</v>
      </c>
      <c r="BA3" s="39">
        <v>75</v>
      </c>
      <c r="BB3" s="25">
        <v>57</v>
      </c>
      <c r="BC3" s="32">
        <f>BB3+AW3</f>
        <v>166</v>
      </c>
      <c r="BD3" s="11">
        <f aca="true" t="shared" si="9" ref="BD3:BD15">BC3/BA3*100</f>
        <v>221.33333333333334</v>
      </c>
      <c r="BE3" s="11">
        <f>BC3/AZ3*100</f>
        <v>146.90265486725664</v>
      </c>
      <c r="BF3" s="39">
        <v>75</v>
      </c>
      <c r="BG3" s="25">
        <v>0</v>
      </c>
      <c r="BH3" s="32">
        <f>BG3+BC3</f>
        <v>166</v>
      </c>
      <c r="BI3" s="11">
        <f>BH3/BF3*100</f>
        <v>221.33333333333334</v>
      </c>
      <c r="BJ3" s="71"/>
      <c r="BK3" s="10" t="s">
        <v>14</v>
      </c>
      <c r="BL3" s="11"/>
      <c r="BM3" s="82"/>
      <c r="BN3" s="11" t="s">
        <v>70</v>
      </c>
      <c r="BO3" s="49" t="s">
        <v>70</v>
      </c>
      <c r="BP3" s="80">
        <v>106</v>
      </c>
    </row>
    <row r="4" spans="1:68" ht="63.75" customHeight="1">
      <c r="A4" s="7" t="s">
        <v>15</v>
      </c>
      <c r="B4" s="8" t="s">
        <v>13</v>
      </c>
      <c r="C4" s="11">
        <v>7</v>
      </c>
      <c r="D4" s="10" t="s">
        <v>14</v>
      </c>
      <c r="E4" s="11">
        <v>29</v>
      </c>
      <c r="F4" s="11">
        <v>29</v>
      </c>
      <c r="G4" s="11" t="e">
        <f aca="true" t="shared" si="10" ref="G4:G15">F4/D4*100</f>
        <v>#VALUE!</v>
      </c>
      <c r="H4" s="11">
        <f t="shared" si="0"/>
        <v>414.28571428571433</v>
      </c>
      <c r="I4" s="11">
        <v>54</v>
      </c>
      <c r="J4" s="11">
        <v>13</v>
      </c>
      <c r="K4" s="11">
        <v>36</v>
      </c>
      <c r="L4" s="32">
        <f aca="true" t="shared" si="11" ref="L4:L15">K4+F4</f>
        <v>65</v>
      </c>
      <c r="M4" s="11">
        <f t="shared" si="1"/>
        <v>500</v>
      </c>
      <c r="N4" s="11">
        <f aca="true" t="shared" si="12" ref="N4:N12">L4/I4*100</f>
        <v>120.37037037037037</v>
      </c>
      <c r="O4" s="11">
        <v>48</v>
      </c>
      <c r="P4" s="11">
        <v>30</v>
      </c>
      <c r="Q4" s="11">
        <v>0</v>
      </c>
      <c r="R4" s="32">
        <f aca="true" t="shared" si="13" ref="R4:R15">Q4+L4</f>
        <v>65</v>
      </c>
      <c r="S4" s="11">
        <f t="shared" si="2"/>
        <v>216.66666666666666</v>
      </c>
      <c r="T4" s="11">
        <f aca="true" t="shared" si="14" ref="T4:T12">R4/O4*100</f>
        <v>135.41666666666669</v>
      </c>
      <c r="U4" s="11">
        <v>48</v>
      </c>
      <c r="V4" s="11">
        <v>30</v>
      </c>
      <c r="W4" s="11">
        <v>0</v>
      </c>
      <c r="X4" s="32">
        <v>64</v>
      </c>
      <c r="Y4" s="11">
        <f t="shared" si="3"/>
        <v>213.33333333333334</v>
      </c>
      <c r="Z4" s="11">
        <f aca="true" t="shared" si="15" ref="Z4:Z12">X4/U4*100</f>
        <v>133.33333333333331</v>
      </c>
      <c r="AA4" s="11">
        <v>48</v>
      </c>
      <c r="AB4" s="11">
        <v>30</v>
      </c>
      <c r="AC4" s="11">
        <v>0</v>
      </c>
      <c r="AD4" s="32">
        <f aca="true" t="shared" si="16" ref="AD4:AD12">AC4+X4</f>
        <v>64</v>
      </c>
      <c r="AE4" s="11">
        <f t="shared" si="4"/>
        <v>213.33333333333334</v>
      </c>
      <c r="AF4" s="11">
        <f aca="true" t="shared" si="17" ref="AF4:AF12">AD4/AA4*100</f>
        <v>133.33333333333331</v>
      </c>
      <c r="AG4" s="11">
        <v>48</v>
      </c>
      <c r="AH4" s="11">
        <v>30</v>
      </c>
      <c r="AI4" s="11"/>
      <c r="AJ4" s="32">
        <f aca="true" t="shared" si="18" ref="AJ4:AJ12">AI4+AD4</f>
        <v>64</v>
      </c>
      <c r="AK4" s="11">
        <f t="shared" si="5"/>
        <v>213.33333333333334</v>
      </c>
      <c r="AL4" s="11">
        <f aca="true" t="shared" si="19" ref="AL4:AL12">AJ4/AG4*100</f>
        <v>133.33333333333331</v>
      </c>
      <c r="AM4" s="39">
        <v>30</v>
      </c>
      <c r="AN4" s="11">
        <v>48</v>
      </c>
      <c r="AO4" s="39">
        <v>30</v>
      </c>
      <c r="AP4" s="11">
        <v>0</v>
      </c>
      <c r="AQ4" s="32">
        <f aca="true" t="shared" si="20" ref="AQ4:AQ15">AP4+AJ4</f>
        <v>64</v>
      </c>
      <c r="AR4" s="11">
        <f t="shared" si="6"/>
        <v>213.33333333333334</v>
      </c>
      <c r="AS4" s="44">
        <f aca="true" t="shared" si="21" ref="AS4:AS12">AQ4/AN4*100</f>
        <v>133.33333333333331</v>
      </c>
      <c r="AT4" s="50">
        <v>48</v>
      </c>
      <c r="AU4" s="39">
        <v>30</v>
      </c>
      <c r="AV4" s="25">
        <v>0</v>
      </c>
      <c r="AW4" s="35">
        <f t="shared" si="7"/>
        <v>64</v>
      </c>
      <c r="AX4" s="11">
        <f t="shared" si="8"/>
        <v>213.33333333333334</v>
      </c>
      <c r="AY4" s="49">
        <f aca="true" t="shared" si="22" ref="AY4:AY12">AW4/AT4*100</f>
        <v>133.33333333333331</v>
      </c>
      <c r="AZ4" s="11">
        <v>48</v>
      </c>
      <c r="BA4" s="39">
        <v>30</v>
      </c>
      <c r="BB4" s="25">
        <v>0</v>
      </c>
      <c r="BC4" s="32">
        <f aca="true" t="shared" si="23" ref="BC4:BC10">BB4+AW4</f>
        <v>64</v>
      </c>
      <c r="BD4" s="11">
        <f t="shared" si="9"/>
        <v>213.33333333333334</v>
      </c>
      <c r="BE4" s="11">
        <f aca="true" t="shared" si="24" ref="BE4:BE12">BC4/AZ4*100</f>
        <v>133.33333333333331</v>
      </c>
      <c r="BF4" s="39">
        <v>30</v>
      </c>
      <c r="BG4" s="25">
        <v>0</v>
      </c>
      <c r="BH4" s="32">
        <f>BG4+BC4</f>
        <v>64</v>
      </c>
      <c r="BI4" s="11">
        <f>BH4/BF4*100</f>
        <v>213.33333333333334</v>
      </c>
      <c r="BJ4" s="50"/>
      <c r="BK4" s="10" t="s">
        <v>14</v>
      </c>
      <c r="BL4" s="11"/>
      <c r="BM4" s="82"/>
      <c r="BN4" s="11" t="s">
        <v>70</v>
      </c>
      <c r="BO4" s="49" t="s">
        <v>70</v>
      </c>
      <c r="BP4" s="80">
        <v>45</v>
      </c>
    </row>
    <row r="5" spans="1:68" ht="44.25" customHeight="1">
      <c r="A5" s="7" t="s">
        <v>64</v>
      </c>
      <c r="B5" s="8" t="s">
        <v>13</v>
      </c>
      <c r="C5" s="11"/>
      <c r="D5" s="10"/>
      <c r="E5" s="11"/>
      <c r="F5" s="11"/>
      <c r="G5" s="11"/>
      <c r="H5" s="11"/>
      <c r="I5" s="11"/>
      <c r="J5" s="11"/>
      <c r="K5" s="11"/>
      <c r="L5" s="32"/>
      <c r="M5" s="11"/>
      <c r="N5" s="11"/>
      <c r="O5" s="11"/>
      <c r="P5" s="11"/>
      <c r="Q5" s="11"/>
      <c r="R5" s="32"/>
      <c r="S5" s="11"/>
      <c r="T5" s="11"/>
      <c r="U5" s="11"/>
      <c r="V5" s="11"/>
      <c r="W5" s="11"/>
      <c r="X5" s="32"/>
      <c r="Y5" s="11"/>
      <c r="Z5" s="11"/>
      <c r="AA5" s="11"/>
      <c r="AB5" s="11"/>
      <c r="AC5" s="11"/>
      <c r="AD5" s="32"/>
      <c r="AE5" s="11"/>
      <c r="AF5" s="11"/>
      <c r="AG5" s="11"/>
      <c r="AH5" s="11"/>
      <c r="AI5" s="11"/>
      <c r="AJ5" s="32"/>
      <c r="AK5" s="11"/>
      <c r="AL5" s="11"/>
      <c r="AM5" s="39"/>
      <c r="AN5" s="11"/>
      <c r="AO5" s="39"/>
      <c r="AP5" s="11"/>
      <c r="AQ5" s="32"/>
      <c r="AR5" s="11"/>
      <c r="AS5" s="44"/>
      <c r="AT5" s="50"/>
      <c r="AU5" s="39"/>
      <c r="AV5" s="25"/>
      <c r="AW5" s="35"/>
      <c r="AX5" s="11"/>
      <c r="AY5" s="49"/>
      <c r="AZ5" s="11"/>
      <c r="BA5" s="39"/>
      <c r="BB5" s="25"/>
      <c r="BC5" s="32"/>
      <c r="BD5" s="11"/>
      <c r="BE5" s="11"/>
      <c r="BF5" s="39">
        <v>235</v>
      </c>
      <c r="BG5" s="25">
        <v>63</v>
      </c>
      <c r="BH5" s="32">
        <f>BG5+BC5</f>
        <v>63</v>
      </c>
      <c r="BI5" s="11">
        <f>BH5/BF5*100</f>
        <v>26.80851063829787</v>
      </c>
      <c r="BJ5" s="50"/>
      <c r="BK5" s="10" t="s">
        <v>14</v>
      </c>
      <c r="BL5" s="11"/>
      <c r="BM5" s="82"/>
      <c r="BN5" s="11" t="s">
        <v>70</v>
      </c>
      <c r="BO5" s="49" t="s">
        <v>70</v>
      </c>
      <c r="BP5" s="80">
        <v>200</v>
      </c>
    </row>
    <row r="6" spans="1:68" ht="54" customHeight="1">
      <c r="A6" s="7" t="s">
        <v>16</v>
      </c>
      <c r="B6" s="8" t="s">
        <v>13</v>
      </c>
      <c r="C6" s="11">
        <v>36.5</v>
      </c>
      <c r="D6" s="11">
        <v>30</v>
      </c>
      <c r="E6" s="11">
        <v>21.299999999999997</v>
      </c>
      <c r="F6" s="11">
        <v>69.6</v>
      </c>
      <c r="G6" s="11">
        <f t="shared" si="10"/>
        <v>231.99999999999997</v>
      </c>
      <c r="H6" s="11">
        <f t="shared" si="0"/>
        <v>190.6849315068493</v>
      </c>
      <c r="I6" s="11">
        <v>72.6</v>
      </c>
      <c r="J6" s="11">
        <v>80</v>
      </c>
      <c r="K6" s="11">
        <v>23.4</v>
      </c>
      <c r="L6" s="32">
        <f t="shared" si="11"/>
        <v>93</v>
      </c>
      <c r="M6" s="11">
        <f t="shared" si="1"/>
        <v>116.25000000000001</v>
      </c>
      <c r="N6" s="11">
        <f t="shared" si="12"/>
        <v>128.09917355371903</v>
      </c>
      <c r="O6" s="11">
        <v>154.9</v>
      </c>
      <c r="P6" s="11">
        <v>140</v>
      </c>
      <c r="Q6" s="11">
        <v>69.5</v>
      </c>
      <c r="R6" s="32">
        <f t="shared" si="13"/>
        <v>162.5</v>
      </c>
      <c r="S6" s="11">
        <f t="shared" si="2"/>
        <v>116.07142857142858</v>
      </c>
      <c r="T6" s="11">
        <f t="shared" si="14"/>
        <v>104.90639122014203</v>
      </c>
      <c r="U6" s="11">
        <v>229</v>
      </c>
      <c r="V6" s="11">
        <v>220</v>
      </c>
      <c r="W6" s="11">
        <v>71</v>
      </c>
      <c r="X6" s="32">
        <f aca="true" t="shared" si="25" ref="X6:X15">W6+R6</f>
        <v>233.5</v>
      </c>
      <c r="Y6" s="11">
        <f t="shared" si="3"/>
        <v>106.13636363636363</v>
      </c>
      <c r="Z6" s="11">
        <f t="shared" si="15"/>
        <v>101.9650655021834</v>
      </c>
      <c r="AA6" s="11">
        <v>340.2</v>
      </c>
      <c r="AB6" s="11">
        <v>303</v>
      </c>
      <c r="AC6" s="11">
        <v>71.3</v>
      </c>
      <c r="AD6" s="32">
        <f t="shared" si="16"/>
        <v>304.8</v>
      </c>
      <c r="AE6" s="11">
        <f t="shared" si="4"/>
        <v>100.5940594059406</v>
      </c>
      <c r="AF6" s="11">
        <f t="shared" si="17"/>
        <v>89.59435626102294</v>
      </c>
      <c r="AG6" s="11">
        <v>464.8</v>
      </c>
      <c r="AH6" s="11">
        <v>387</v>
      </c>
      <c r="AI6" s="38">
        <v>91.2</v>
      </c>
      <c r="AJ6" s="35">
        <f>AI6+AD6</f>
        <v>396</v>
      </c>
      <c r="AK6" s="11">
        <f t="shared" si="5"/>
        <v>102.32558139534885</v>
      </c>
      <c r="AL6" s="11">
        <f t="shared" si="19"/>
        <v>85.19793459552496</v>
      </c>
      <c r="AM6" s="39">
        <v>473</v>
      </c>
      <c r="AN6" s="11">
        <v>490.3</v>
      </c>
      <c r="AO6" s="39">
        <v>473</v>
      </c>
      <c r="AP6" s="11">
        <v>83.1</v>
      </c>
      <c r="AQ6" s="32">
        <v>478.9</v>
      </c>
      <c r="AR6" s="11">
        <f t="shared" si="6"/>
        <v>101.24735729386892</v>
      </c>
      <c r="AS6" s="44">
        <f t="shared" si="21"/>
        <v>97.67489292270038</v>
      </c>
      <c r="AT6" s="50">
        <v>507.9</v>
      </c>
      <c r="AU6" s="39">
        <v>517</v>
      </c>
      <c r="AV6" s="11">
        <v>41.2</v>
      </c>
      <c r="AW6" s="35">
        <f t="shared" si="7"/>
        <v>520.1</v>
      </c>
      <c r="AX6" s="11">
        <f t="shared" si="8"/>
        <v>100.59961315280465</v>
      </c>
      <c r="AY6" s="49">
        <f t="shared" si="22"/>
        <v>102.40204764717464</v>
      </c>
      <c r="AZ6" s="11">
        <v>535.8</v>
      </c>
      <c r="BA6" s="39">
        <v>560</v>
      </c>
      <c r="BB6" s="25">
        <v>44.5</v>
      </c>
      <c r="BC6" s="32">
        <f t="shared" si="23"/>
        <v>564.6</v>
      </c>
      <c r="BD6" s="11">
        <f t="shared" si="9"/>
        <v>100.82142857142857</v>
      </c>
      <c r="BE6" s="11">
        <f t="shared" si="24"/>
        <v>105.3751399776036</v>
      </c>
      <c r="BF6" s="39">
        <v>560</v>
      </c>
      <c r="BG6" s="25">
        <v>29.4</v>
      </c>
      <c r="BH6" s="32">
        <f>BG6+BC6</f>
        <v>594</v>
      </c>
      <c r="BI6" s="11">
        <f>BH6/BF6*100</f>
        <v>106.07142857142857</v>
      </c>
      <c r="BJ6" s="72">
        <v>17.3</v>
      </c>
      <c r="BK6" s="38">
        <v>20</v>
      </c>
      <c r="BL6" s="38">
        <v>36.9</v>
      </c>
      <c r="BM6" s="83">
        <v>36.9</v>
      </c>
      <c r="BN6" s="38">
        <f aca="true" t="shared" si="26" ref="BN6:BN15">BM6/BK6*100</f>
        <v>184.5</v>
      </c>
      <c r="BO6" s="73">
        <f>BM6/BJ6*100</f>
        <v>213.29479768786123</v>
      </c>
      <c r="BP6" s="80">
        <v>528</v>
      </c>
    </row>
    <row r="7" spans="1:68" ht="33.75" customHeight="1">
      <c r="A7" s="7" t="s">
        <v>17</v>
      </c>
      <c r="B7" s="13" t="s">
        <v>18</v>
      </c>
      <c r="C7" s="14">
        <v>8</v>
      </c>
      <c r="D7" s="14">
        <v>7.5</v>
      </c>
      <c r="E7" s="11">
        <v>2.799999999999999</v>
      </c>
      <c r="F7" s="14">
        <v>7.5</v>
      </c>
      <c r="G7" s="11">
        <f t="shared" si="10"/>
        <v>100</v>
      </c>
      <c r="H7" s="11">
        <f t="shared" si="0"/>
        <v>93.75</v>
      </c>
      <c r="I7" s="14">
        <v>10.2</v>
      </c>
      <c r="J7" s="14">
        <v>10.5</v>
      </c>
      <c r="K7" s="11">
        <v>3</v>
      </c>
      <c r="L7" s="32">
        <f t="shared" si="11"/>
        <v>10.5</v>
      </c>
      <c r="M7" s="11">
        <f t="shared" si="1"/>
        <v>100</v>
      </c>
      <c r="N7" s="11">
        <f t="shared" si="12"/>
        <v>102.94117647058825</v>
      </c>
      <c r="O7" s="14">
        <v>12.7</v>
      </c>
      <c r="P7" s="14">
        <v>12.5</v>
      </c>
      <c r="Q7" s="19">
        <v>2.95</v>
      </c>
      <c r="R7" s="36">
        <f t="shared" si="13"/>
        <v>13.45</v>
      </c>
      <c r="S7" s="11">
        <f t="shared" si="2"/>
        <v>107.59999999999998</v>
      </c>
      <c r="T7" s="11">
        <f t="shared" si="14"/>
        <v>105.90551181102362</v>
      </c>
      <c r="U7" s="23">
        <v>15.5</v>
      </c>
      <c r="V7" s="14">
        <v>14.6</v>
      </c>
      <c r="W7" s="19">
        <v>2</v>
      </c>
      <c r="X7" s="32">
        <f t="shared" si="25"/>
        <v>15.45</v>
      </c>
      <c r="Y7" s="11">
        <f t="shared" si="3"/>
        <v>105.82191780821917</v>
      </c>
      <c r="Z7" s="11">
        <f t="shared" si="15"/>
        <v>99.6774193548387</v>
      </c>
      <c r="AA7" s="23">
        <v>18</v>
      </c>
      <c r="AB7" s="14">
        <v>17.7</v>
      </c>
      <c r="AC7" s="11">
        <v>2.4</v>
      </c>
      <c r="AD7" s="32">
        <f t="shared" si="16"/>
        <v>17.849999999999998</v>
      </c>
      <c r="AE7" s="11">
        <f t="shared" si="4"/>
        <v>100.84745762711864</v>
      </c>
      <c r="AF7" s="11">
        <f t="shared" si="17"/>
        <v>99.16666666666666</v>
      </c>
      <c r="AG7" s="23">
        <v>20.1</v>
      </c>
      <c r="AH7" s="14">
        <v>19.3</v>
      </c>
      <c r="AI7" s="38">
        <v>2.49</v>
      </c>
      <c r="AJ7" s="35">
        <f t="shared" si="18"/>
        <v>20.339999999999996</v>
      </c>
      <c r="AK7" s="11">
        <f t="shared" si="5"/>
        <v>105.38860103626942</v>
      </c>
      <c r="AL7" s="11">
        <f t="shared" si="19"/>
        <v>101.19402985074623</v>
      </c>
      <c r="AM7" s="39">
        <v>24</v>
      </c>
      <c r="AN7" s="23">
        <v>22.9</v>
      </c>
      <c r="AO7" s="40">
        <v>22.5</v>
      </c>
      <c r="AP7" s="11">
        <v>3.2</v>
      </c>
      <c r="AQ7" s="32">
        <f t="shared" si="20"/>
        <v>23.539999999999996</v>
      </c>
      <c r="AR7" s="11">
        <f t="shared" si="6"/>
        <v>104.62222222222219</v>
      </c>
      <c r="AS7" s="44">
        <f t="shared" si="21"/>
        <v>102.7947598253275</v>
      </c>
      <c r="AT7" s="55">
        <v>25.6</v>
      </c>
      <c r="AU7" s="40">
        <v>25.5</v>
      </c>
      <c r="AV7" s="11">
        <v>2.9</v>
      </c>
      <c r="AW7" s="35">
        <f t="shared" si="7"/>
        <v>26.439999999999994</v>
      </c>
      <c r="AX7" s="11">
        <f t="shared" si="8"/>
        <v>103.6862745098039</v>
      </c>
      <c r="AY7" s="49">
        <f t="shared" si="22"/>
        <v>103.28124999999997</v>
      </c>
      <c r="AZ7" s="23">
        <v>29.6</v>
      </c>
      <c r="BA7" s="40">
        <v>28.6</v>
      </c>
      <c r="BB7" s="11">
        <v>3</v>
      </c>
      <c r="BC7" s="32">
        <f>BB7+AW7</f>
        <v>29.439999999999994</v>
      </c>
      <c r="BD7" s="11">
        <f t="shared" si="9"/>
        <v>102.9370629370629</v>
      </c>
      <c r="BE7" s="11">
        <f t="shared" si="24"/>
        <v>99.45945945945944</v>
      </c>
      <c r="BF7" s="40">
        <v>33.2</v>
      </c>
      <c r="BG7" s="11">
        <v>4.2</v>
      </c>
      <c r="BH7" s="32">
        <f>BG7+BC7</f>
        <v>33.63999999999999</v>
      </c>
      <c r="BI7" s="11">
        <f>BH7/BF7*100</f>
        <v>101.32530120481924</v>
      </c>
      <c r="BJ7" s="74">
        <v>3.2</v>
      </c>
      <c r="BK7" s="63">
        <v>2.5</v>
      </c>
      <c r="BL7" s="38">
        <v>2.799999999999999</v>
      </c>
      <c r="BM7" s="84">
        <v>2.8</v>
      </c>
      <c r="BN7" s="38">
        <f t="shared" si="26"/>
        <v>111.99999999999999</v>
      </c>
      <c r="BO7" s="73">
        <f>BM7/BJ7*100</f>
        <v>87.49999999999999</v>
      </c>
      <c r="BP7" s="80">
        <v>33.2</v>
      </c>
    </row>
    <row r="8" spans="1:68" s="18" customFormat="1" ht="43.5" customHeight="1">
      <c r="A8" s="15" t="s">
        <v>19</v>
      </c>
      <c r="B8" s="16" t="s">
        <v>20</v>
      </c>
      <c r="C8" s="17">
        <v>771</v>
      </c>
      <c r="D8" s="17">
        <v>640</v>
      </c>
      <c r="E8" s="17">
        <v>233</v>
      </c>
      <c r="F8" s="30">
        <v>731</v>
      </c>
      <c r="G8" s="11">
        <f t="shared" si="10"/>
        <v>114.21874999999999</v>
      </c>
      <c r="H8" s="11">
        <f>E8/C8*100</f>
        <v>30.220492866407263</v>
      </c>
      <c r="I8" s="17">
        <v>970</v>
      </c>
      <c r="J8" s="17">
        <v>830</v>
      </c>
      <c r="K8" s="11">
        <v>217</v>
      </c>
      <c r="L8" s="32">
        <f t="shared" si="11"/>
        <v>948</v>
      </c>
      <c r="M8" s="11">
        <f t="shared" si="1"/>
        <v>114.21686746987952</v>
      </c>
      <c r="N8" s="11">
        <f t="shared" si="12"/>
        <v>97.73195876288659</v>
      </c>
      <c r="O8" s="17">
        <v>1190</v>
      </c>
      <c r="P8" s="17">
        <v>1030</v>
      </c>
      <c r="Q8" s="11">
        <v>274</v>
      </c>
      <c r="R8" s="32">
        <f t="shared" si="13"/>
        <v>1222</v>
      </c>
      <c r="S8" s="11">
        <f t="shared" si="2"/>
        <v>118.64077669902913</v>
      </c>
      <c r="T8" s="11">
        <f t="shared" si="14"/>
        <v>102.68907563025209</v>
      </c>
      <c r="U8" s="17">
        <v>1393</v>
      </c>
      <c r="V8" s="17">
        <v>1238</v>
      </c>
      <c r="W8" s="11">
        <v>180</v>
      </c>
      <c r="X8" s="32">
        <f t="shared" si="25"/>
        <v>1402</v>
      </c>
      <c r="Y8" s="11">
        <f t="shared" si="3"/>
        <v>113.24717285945071</v>
      </c>
      <c r="Z8" s="11">
        <f t="shared" si="15"/>
        <v>100.64608758076095</v>
      </c>
      <c r="AA8" s="17">
        <v>1599</v>
      </c>
      <c r="AB8" s="17">
        <v>1460</v>
      </c>
      <c r="AC8" s="11">
        <v>188</v>
      </c>
      <c r="AD8" s="32">
        <f t="shared" si="16"/>
        <v>1590</v>
      </c>
      <c r="AE8" s="11">
        <f t="shared" si="4"/>
        <v>108.90410958904108</v>
      </c>
      <c r="AF8" s="11">
        <f t="shared" si="17"/>
        <v>99.43714821763602</v>
      </c>
      <c r="AG8" s="17">
        <v>1798</v>
      </c>
      <c r="AH8" s="17">
        <v>1690</v>
      </c>
      <c r="AI8" s="38">
        <v>296</v>
      </c>
      <c r="AJ8" s="35">
        <f t="shared" si="18"/>
        <v>1886</v>
      </c>
      <c r="AK8" s="11">
        <f t="shared" si="5"/>
        <v>111.59763313609467</v>
      </c>
      <c r="AL8" s="11">
        <f t="shared" si="19"/>
        <v>104.89432703003337</v>
      </c>
      <c r="AM8" s="39">
        <v>1930</v>
      </c>
      <c r="AN8" s="17">
        <v>1992</v>
      </c>
      <c r="AO8" s="39">
        <v>1930</v>
      </c>
      <c r="AP8" s="11">
        <v>221</v>
      </c>
      <c r="AQ8" s="32">
        <f t="shared" si="20"/>
        <v>2107</v>
      </c>
      <c r="AR8" s="11">
        <f t="shared" si="6"/>
        <v>109.17098445595855</v>
      </c>
      <c r="AS8" s="44">
        <f t="shared" si="21"/>
        <v>105.77309236947792</v>
      </c>
      <c r="AT8" s="56">
        <v>2204</v>
      </c>
      <c r="AU8" s="39">
        <v>2170</v>
      </c>
      <c r="AV8" s="25">
        <v>242</v>
      </c>
      <c r="AW8" s="43">
        <f t="shared" si="7"/>
        <v>2349</v>
      </c>
      <c r="AX8" s="11">
        <f t="shared" si="8"/>
        <v>108.24884792626727</v>
      </c>
      <c r="AY8" s="49">
        <f t="shared" si="22"/>
        <v>106.57894736842107</v>
      </c>
      <c r="AZ8" s="17">
        <v>2377</v>
      </c>
      <c r="BA8" s="39">
        <v>2420</v>
      </c>
      <c r="BB8" s="25">
        <v>234</v>
      </c>
      <c r="BC8" s="32">
        <f t="shared" si="23"/>
        <v>2583</v>
      </c>
      <c r="BD8" s="11">
        <f t="shared" si="9"/>
        <v>106.73553719008264</v>
      </c>
      <c r="BE8" s="11">
        <f t="shared" si="24"/>
        <v>108.66638620109381</v>
      </c>
      <c r="BF8" s="39">
        <v>2671</v>
      </c>
      <c r="BG8" s="25">
        <v>176</v>
      </c>
      <c r="BH8" s="32">
        <f>BG8+BC8</f>
        <v>2759</v>
      </c>
      <c r="BI8" s="11">
        <f>BH8/BF8*100</f>
        <v>103.29464619992513</v>
      </c>
      <c r="BJ8" s="75">
        <v>239</v>
      </c>
      <c r="BK8" s="64">
        <v>180</v>
      </c>
      <c r="BL8" s="64">
        <v>253</v>
      </c>
      <c r="BM8" s="85">
        <v>253</v>
      </c>
      <c r="BN8" s="38">
        <f t="shared" si="26"/>
        <v>140.55555555555554</v>
      </c>
      <c r="BO8" s="73">
        <f>BL8/BJ8*100</f>
        <v>105.85774058577407</v>
      </c>
      <c r="BP8" s="80">
        <v>3123</v>
      </c>
    </row>
    <row r="9" spans="1:68" s="18" customFormat="1" ht="25.5" customHeight="1">
      <c r="A9" s="15" t="s">
        <v>21</v>
      </c>
      <c r="B9" s="8" t="s">
        <v>20</v>
      </c>
      <c r="C9" s="19">
        <v>6.61</v>
      </c>
      <c r="D9" s="11">
        <v>4</v>
      </c>
      <c r="E9" s="11">
        <v>3.28</v>
      </c>
      <c r="F9" s="11">
        <v>6</v>
      </c>
      <c r="G9" s="11">
        <f t="shared" si="10"/>
        <v>150</v>
      </c>
      <c r="H9" s="11">
        <f t="shared" si="0"/>
        <v>90.77155824508321</v>
      </c>
      <c r="I9" s="11">
        <v>8.99</v>
      </c>
      <c r="J9" s="11">
        <v>6</v>
      </c>
      <c r="K9" s="11">
        <v>1.1</v>
      </c>
      <c r="L9" s="32">
        <f t="shared" si="11"/>
        <v>7.1</v>
      </c>
      <c r="M9" s="11">
        <f t="shared" si="1"/>
        <v>118.33333333333333</v>
      </c>
      <c r="N9" s="11">
        <f t="shared" si="12"/>
        <v>78.9766407119021</v>
      </c>
      <c r="O9" s="11">
        <v>14.4</v>
      </c>
      <c r="P9" s="11">
        <v>8</v>
      </c>
      <c r="Q9" s="11">
        <v>0.9</v>
      </c>
      <c r="R9" s="32">
        <f t="shared" si="13"/>
        <v>8</v>
      </c>
      <c r="S9" s="11">
        <f t="shared" si="2"/>
        <v>100</v>
      </c>
      <c r="T9" s="11">
        <f t="shared" si="14"/>
        <v>55.55555555555556</v>
      </c>
      <c r="U9" s="11">
        <v>15.4</v>
      </c>
      <c r="V9" s="11">
        <v>9</v>
      </c>
      <c r="W9" s="11">
        <v>1.3</v>
      </c>
      <c r="X9" s="32">
        <f t="shared" si="25"/>
        <v>9.3</v>
      </c>
      <c r="Y9" s="38">
        <f t="shared" si="3"/>
        <v>103.33333333333334</v>
      </c>
      <c r="Z9" s="11">
        <f t="shared" si="15"/>
        <v>60.3896103896104</v>
      </c>
      <c r="AA9" s="19">
        <v>16.92</v>
      </c>
      <c r="AB9" s="11">
        <v>15</v>
      </c>
      <c r="AC9" s="11">
        <v>1.7</v>
      </c>
      <c r="AD9" s="32">
        <f t="shared" si="16"/>
        <v>11</v>
      </c>
      <c r="AE9" s="11">
        <f t="shared" si="4"/>
        <v>73.33333333333333</v>
      </c>
      <c r="AF9" s="11">
        <f t="shared" si="17"/>
        <v>65.01182033096926</v>
      </c>
      <c r="AG9" s="19">
        <v>19.1</v>
      </c>
      <c r="AH9" s="11">
        <v>16</v>
      </c>
      <c r="AI9" s="38">
        <v>2.2</v>
      </c>
      <c r="AJ9" s="35">
        <f t="shared" si="18"/>
        <v>13.2</v>
      </c>
      <c r="AK9" s="11">
        <f t="shared" si="5"/>
        <v>82.5</v>
      </c>
      <c r="AL9" s="11">
        <f t="shared" si="19"/>
        <v>69.10994764397905</v>
      </c>
      <c r="AM9" s="40">
        <v>18</v>
      </c>
      <c r="AN9" s="19">
        <v>19.65</v>
      </c>
      <c r="AO9" s="40">
        <v>16</v>
      </c>
      <c r="AP9" s="11">
        <v>3.2</v>
      </c>
      <c r="AQ9" s="32">
        <f>AP9+AJ9</f>
        <v>16.4</v>
      </c>
      <c r="AR9" s="11">
        <f t="shared" si="6"/>
        <v>102.49999999999999</v>
      </c>
      <c r="AS9" s="44">
        <f t="shared" si="21"/>
        <v>83.46055979643766</v>
      </c>
      <c r="AT9" s="57">
        <v>26</v>
      </c>
      <c r="AU9" s="40">
        <v>16</v>
      </c>
      <c r="AV9" s="11">
        <v>3.9</v>
      </c>
      <c r="AW9" s="35">
        <f t="shared" si="7"/>
        <v>20.299999999999997</v>
      </c>
      <c r="AX9" s="11">
        <f t="shared" si="8"/>
        <v>126.87499999999999</v>
      </c>
      <c r="AY9" s="49">
        <f t="shared" si="22"/>
        <v>78.07692307692307</v>
      </c>
      <c r="AZ9" s="19">
        <v>29.15</v>
      </c>
      <c r="BA9" s="40">
        <v>18</v>
      </c>
      <c r="BB9" s="11">
        <v>2.3</v>
      </c>
      <c r="BC9" s="32">
        <f>BB9+AW9</f>
        <v>22.599999999999998</v>
      </c>
      <c r="BD9" s="11">
        <f t="shared" si="9"/>
        <v>125.55555555555556</v>
      </c>
      <c r="BE9" s="11">
        <f t="shared" si="24"/>
        <v>77.53001715265866</v>
      </c>
      <c r="BF9" s="40">
        <v>25</v>
      </c>
      <c r="BG9" s="11">
        <v>4.3</v>
      </c>
      <c r="BH9" s="32">
        <f>BG9+BC9</f>
        <v>26.9</v>
      </c>
      <c r="BI9" s="11">
        <f>BH9/BF9*100</f>
        <v>107.59999999999998</v>
      </c>
      <c r="BJ9" s="76">
        <v>2</v>
      </c>
      <c r="BK9" s="38">
        <v>0.5</v>
      </c>
      <c r="BL9" s="38">
        <v>1.1</v>
      </c>
      <c r="BM9" s="83">
        <v>1.1</v>
      </c>
      <c r="BN9" s="11">
        <f t="shared" si="26"/>
        <v>220.00000000000003</v>
      </c>
      <c r="BO9" s="49">
        <f aca="true" t="shared" si="27" ref="BO9:BO15">BM9/BJ9*100</f>
        <v>55.00000000000001</v>
      </c>
      <c r="BP9" s="80">
        <v>30</v>
      </c>
    </row>
    <row r="10" spans="1:68" s="18" customFormat="1" ht="34.5" customHeight="1">
      <c r="A10" s="15" t="s">
        <v>22</v>
      </c>
      <c r="B10" s="13" t="s">
        <v>18</v>
      </c>
      <c r="C10" s="14">
        <v>29.5</v>
      </c>
      <c r="D10" s="14">
        <v>20</v>
      </c>
      <c r="E10" s="11">
        <v>7.23</v>
      </c>
      <c r="F10" s="14">
        <v>21.43</v>
      </c>
      <c r="G10" s="11">
        <f t="shared" si="10"/>
        <v>107.14999999999999</v>
      </c>
      <c r="H10" s="11">
        <f t="shared" si="0"/>
        <v>72.64406779661017</v>
      </c>
      <c r="I10" s="14">
        <v>36.8</v>
      </c>
      <c r="J10" s="14">
        <v>26</v>
      </c>
      <c r="K10" s="11">
        <v>8.3</v>
      </c>
      <c r="L10" s="32">
        <f t="shared" si="11"/>
        <v>29.73</v>
      </c>
      <c r="M10" s="11">
        <f t="shared" si="1"/>
        <v>114.34615384615385</v>
      </c>
      <c r="N10" s="11">
        <f t="shared" si="12"/>
        <v>80.78804347826087</v>
      </c>
      <c r="O10" s="14">
        <v>43.3</v>
      </c>
      <c r="P10" s="14">
        <v>38</v>
      </c>
      <c r="Q10" s="11">
        <v>7.5</v>
      </c>
      <c r="R10" s="32">
        <f t="shared" si="13"/>
        <v>37.230000000000004</v>
      </c>
      <c r="S10" s="11">
        <f t="shared" si="2"/>
        <v>97.97368421052633</v>
      </c>
      <c r="T10" s="11">
        <f t="shared" si="14"/>
        <v>85.98152424942265</v>
      </c>
      <c r="U10" s="14">
        <v>49.1</v>
      </c>
      <c r="V10" s="14">
        <v>46.3</v>
      </c>
      <c r="W10" s="11">
        <v>5.9</v>
      </c>
      <c r="X10" s="32">
        <f t="shared" si="25"/>
        <v>43.13</v>
      </c>
      <c r="Y10" s="11">
        <f t="shared" si="3"/>
        <v>93.15334773218143</v>
      </c>
      <c r="Z10" s="11">
        <f t="shared" si="15"/>
        <v>87.84114052953157</v>
      </c>
      <c r="AA10" s="14">
        <v>57.2</v>
      </c>
      <c r="AB10" s="14">
        <v>54.6</v>
      </c>
      <c r="AC10" s="11">
        <v>7.2</v>
      </c>
      <c r="AD10" s="32">
        <f t="shared" si="16"/>
        <v>50.330000000000005</v>
      </c>
      <c r="AE10" s="11">
        <f t="shared" si="4"/>
        <v>92.17948717948718</v>
      </c>
      <c r="AF10" s="11">
        <f t="shared" si="17"/>
        <v>87.9895104895105</v>
      </c>
      <c r="AG10" s="14">
        <v>63.9</v>
      </c>
      <c r="AH10" s="14">
        <v>62.9</v>
      </c>
      <c r="AI10" s="38">
        <v>7</v>
      </c>
      <c r="AJ10" s="35">
        <f t="shared" si="18"/>
        <v>57.330000000000005</v>
      </c>
      <c r="AK10" s="11">
        <f t="shared" si="5"/>
        <v>91.14467408585057</v>
      </c>
      <c r="AL10" s="11">
        <f t="shared" si="19"/>
        <v>89.71830985915494</v>
      </c>
      <c r="AM10" s="40">
        <v>71.4</v>
      </c>
      <c r="AN10" s="14">
        <v>71.4</v>
      </c>
      <c r="AO10" s="40">
        <v>71.4</v>
      </c>
      <c r="AP10" s="11">
        <v>6.7</v>
      </c>
      <c r="AQ10" s="32">
        <f t="shared" si="20"/>
        <v>64.03</v>
      </c>
      <c r="AR10" s="11">
        <f t="shared" si="6"/>
        <v>89.67787114845937</v>
      </c>
      <c r="AS10" s="44">
        <f t="shared" si="21"/>
        <v>89.67787114845937</v>
      </c>
      <c r="AT10" s="58">
        <v>78.4</v>
      </c>
      <c r="AU10" s="40">
        <v>69.3</v>
      </c>
      <c r="AV10" s="11">
        <v>7.1</v>
      </c>
      <c r="AW10" s="35">
        <f t="shared" si="7"/>
        <v>71.13</v>
      </c>
      <c r="AX10" s="11">
        <f t="shared" si="8"/>
        <v>102.64069264069265</v>
      </c>
      <c r="AY10" s="49">
        <f t="shared" si="22"/>
        <v>90.72704081632652</v>
      </c>
      <c r="AZ10" s="14">
        <v>87.3</v>
      </c>
      <c r="BA10" s="40">
        <v>74.7</v>
      </c>
      <c r="BB10" s="11">
        <v>7</v>
      </c>
      <c r="BC10" s="32">
        <f t="shared" si="23"/>
        <v>78.13</v>
      </c>
      <c r="BD10" s="11">
        <f t="shared" si="9"/>
        <v>104.5917001338688</v>
      </c>
      <c r="BE10" s="11">
        <f t="shared" si="24"/>
        <v>89.49599083619701</v>
      </c>
      <c r="BF10" s="40">
        <v>81.3</v>
      </c>
      <c r="BG10" s="11">
        <v>7.7</v>
      </c>
      <c r="BH10" s="32">
        <f>BG10+BC10</f>
        <v>85.83</v>
      </c>
      <c r="BI10" s="11">
        <f>BH10/BF10*100</f>
        <v>105.5719557195572</v>
      </c>
      <c r="BJ10" s="74">
        <v>6.5</v>
      </c>
      <c r="BK10" s="63">
        <v>6.3</v>
      </c>
      <c r="BL10" s="38">
        <v>7</v>
      </c>
      <c r="BM10" s="84">
        <v>7</v>
      </c>
      <c r="BN10" s="38">
        <f t="shared" si="26"/>
        <v>111.11111111111111</v>
      </c>
      <c r="BO10" s="73">
        <f t="shared" si="27"/>
        <v>107.6923076923077</v>
      </c>
      <c r="BP10" s="80">
        <v>90</v>
      </c>
    </row>
    <row r="11" spans="1:68" ht="60.75">
      <c r="A11" s="20" t="s">
        <v>23</v>
      </c>
      <c r="B11" s="21" t="s">
        <v>18</v>
      </c>
      <c r="C11" s="22">
        <v>8.7</v>
      </c>
      <c r="D11" s="22">
        <v>8.7</v>
      </c>
      <c r="E11" s="11">
        <v>2</v>
      </c>
      <c r="F11" s="22">
        <v>6.1</v>
      </c>
      <c r="G11" s="11">
        <f t="shared" si="10"/>
        <v>70.11494252873564</v>
      </c>
      <c r="H11" s="11">
        <f t="shared" si="0"/>
        <v>70.11494252873564</v>
      </c>
      <c r="I11" s="22">
        <v>11.6</v>
      </c>
      <c r="J11" s="22">
        <v>11.6</v>
      </c>
      <c r="K11" s="11">
        <v>2</v>
      </c>
      <c r="L11" s="32">
        <f t="shared" si="11"/>
        <v>8.1</v>
      </c>
      <c r="M11" s="11">
        <f t="shared" si="1"/>
        <v>69.82758620689656</v>
      </c>
      <c r="N11" s="11">
        <f t="shared" si="12"/>
        <v>69.82758620689656</v>
      </c>
      <c r="O11" s="22">
        <v>12.5</v>
      </c>
      <c r="P11" s="22">
        <v>14.5</v>
      </c>
      <c r="Q11" s="11">
        <v>2.5</v>
      </c>
      <c r="R11" s="32">
        <f t="shared" si="13"/>
        <v>10.6</v>
      </c>
      <c r="S11" s="11">
        <f t="shared" si="2"/>
        <v>73.10344827586206</v>
      </c>
      <c r="T11" s="11">
        <f t="shared" si="14"/>
        <v>84.8</v>
      </c>
      <c r="U11" s="22">
        <v>13.4</v>
      </c>
      <c r="V11" s="22">
        <v>17.4</v>
      </c>
      <c r="W11" s="11">
        <v>1.9</v>
      </c>
      <c r="X11" s="32">
        <f t="shared" si="25"/>
        <v>12.5</v>
      </c>
      <c r="Y11" s="11">
        <f t="shared" si="3"/>
        <v>71.83908045977012</v>
      </c>
      <c r="Z11" s="11">
        <f t="shared" si="15"/>
        <v>93.28358208955224</v>
      </c>
      <c r="AA11" s="22">
        <v>15.5</v>
      </c>
      <c r="AB11" s="22">
        <v>20.3</v>
      </c>
      <c r="AC11" s="11">
        <v>2.64</v>
      </c>
      <c r="AD11" s="32">
        <f t="shared" si="16"/>
        <v>15.14</v>
      </c>
      <c r="AE11" s="11">
        <f t="shared" si="4"/>
        <v>74.58128078817734</v>
      </c>
      <c r="AF11" s="11">
        <f t="shared" si="17"/>
        <v>97.67741935483872</v>
      </c>
      <c r="AG11" s="22">
        <v>16.5</v>
      </c>
      <c r="AH11" s="22">
        <v>23.2</v>
      </c>
      <c r="AI11" s="38">
        <v>2.24</v>
      </c>
      <c r="AJ11" s="35">
        <f t="shared" si="18"/>
        <v>17.380000000000003</v>
      </c>
      <c r="AK11" s="11">
        <f t="shared" si="5"/>
        <v>74.91379310344828</v>
      </c>
      <c r="AL11" s="11">
        <f t="shared" si="19"/>
        <v>105.33333333333334</v>
      </c>
      <c r="AM11" s="40">
        <f>AH11+2.9</f>
        <v>26.099999999999998</v>
      </c>
      <c r="AN11" s="22">
        <v>17.9</v>
      </c>
      <c r="AO11" s="40">
        <v>26.1</v>
      </c>
      <c r="AP11" s="11">
        <v>1.9</v>
      </c>
      <c r="AQ11" s="32">
        <f t="shared" si="20"/>
        <v>19.28</v>
      </c>
      <c r="AR11" s="11">
        <f t="shared" si="6"/>
        <v>73.86973180076627</v>
      </c>
      <c r="AS11" s="44">
        <f t="shared" si="21"/>
        <v>107.70949720670393</v>
      </c>
      <c r="AT11" s="59">
        <v>19.7</v>
      </c>
      <c r="AU11" s="40">
        <v>29</v>
      </c>
      <c r="AV11" s="11">
        <v>3.2</v>
      </c>
      <c r="AW11" s="35">
        <f t="shared" si="7"/>
        <v>22.48</v>
      </c>
      <c r="AX11" s="11">
        <f t="shared" si="8"/>
        <v>77.51724137931035</v>
      </c>
      <c r="AY11" s="49">
        <f t="shared" si="22"/>
        <v>114.11167512690356</v>
      </c>
      <c r="AZ11" s="22">
        <v>21.9</v>
      </c>
      <c r="BA11" s="40">
        <f>2.9+29</f>
        <v>31.9</v>
      </c>
      <c r="BB11" s="11">
        <v>2.6</v>
      </c>
      <c r="BC11" s="32">
        <f>BB11+AW11</f>
        <v>25.080000000000002</v>
      </c>
      <c r="BD11" s="11">
        <f t="shared" si="9"/>
        <v>78.62068965517243</v>
      </c>
      <c r="BE11" s="11">
        <f t="shared" si="24"/>
        <v>114.5205479452055</v>
      </c>
      <c r="BF11" s="40">
        <v>34.8</v>
      </c>
      <c r="BG11" s="11">
        <v>1.9</v>
      </c>
      <c r="BH11" s="32">
        <f>BG11+BC11</f>
        <v>26.98</v>
      </c>
      <c r="BI11" s="89">
        <f>BH11/BF11*100</f>
        <v>77.52873563218392</v>
      </c>
      <c r="BJ11" s="77">
        <v>1.3</v>
      </c>
      <c r="BK11" s="65">
        <v>2.9</v>
      </c>
      <c r="BL11" s="38">
        <v>3.5</v>
      </c>
      <c r="BM11" s="86">
        <v>3.5</v>
      </c>
      <c r="BN11" s="38">
        <f t="shared" si="26"/>
        <v>120.6896551724138</v>
      </c>
      <c r="BO11" s="73">
        <f t="shared" si="27"/>
        <v>269.2307692307692</v>
      </c>
      <c r="BP11" s="80"/>
    </row>
    <row r="12" spans="1:68" ht="60.75">
      <c r="A12" s="20" t="s">
        <v>24</v>
      </c>
      <c r="B12" s="21" t="s">
        <v>18</v>
      </c>
      <c r="C12" s="22">
        <v>8.7</v>
      </c>
      <c r="D12" s="22">
        <v>8.7</v>
      </c>
      <c r="E12" s="11">
        <v>2</v>
      </c>
      <c r="F12" s="22">
        <v>6.1</v>
      </c>
      <c r="G12" s="11">
        <f t="shared" si="10"/>
        <v>70.11494252873564</v>
      </c>
      <c r="H12" s="11">
        <f t="shared" si="0"/>
        <v>70.11494252873564</v>
      </c>
      <c r="I12" s="22">
        <v>11.6</v>
      </c>
      <c r="J12" s="22">
        <v>11.6</v>
      </c>
      <c r="K12" s="11">
        <v>2</v>
      </c>
      <c r="L12" s="32">
        <f t="shared" si="11"/>
        <v>8.1</v>
      </c>
      <c r="M12" s="11">
        <f t="shared" si="1"/>
        <v>69.82758620689656</v>
      </c>
      <c r="N12" s="11">
        <f t="shared" si="12"/>
        <v>69.82758620689656</v>
      </c>
      <c r="O12" s="22">
        <v>12.5</v>
      </c>
      <c r="P12" s="22">
        <v>14.5</v>
      </c>
      <c r="Q12" s="11">
        <v>2.5</v>
      </c>
      <c r="R12" s="32">
        <f t="shared" si="13"/>
        <v>10.6</v>
      </c>
      <c r="S12" s="11">
        <f t="shared" si="2"/>
        <v>73.10344827586206</v>
      </c>
      <c r="T12" s="11">
        <f t="shared" si="14"/>
        <v>84.8</v>
      </c>
      <c r="U12" s="22">
        <v>13.4</v>
      </c>
      <c r="V12" s="22">
        <v>17.4</v>
      </c>
      <c r="W12" s="11">
        <v>1.9</v>
      </c>
      <c r="X12" s="32">
        <f t="shared" si="25"/>
        <v>12.5</v>
      </c>
      <c r="Y12" s="11">
        <f t="shared" si="3"/>
        <v>71.83908045977012</v>
      </c>
      <c r="Z12" s="11">
        <f t="shared" si="15"/>
        <v>93.28358208955224</v>
      </c>
      <c r="AA12" s="22">
        <v>15.5</v>
      </c>
      <c r="AB12" s="22">
        <v>20.3</v>
      </c>
      <c r="AC12" s="11">
        <v>5.66</v>
      </c>
      <c r="AD12" s="32">
        <f t="shared" si="16"/>
        <v>18.16</v>
      </c>
      <c r="AE12" s="11">
        <f t="shared" si="4"/>
        <v>89.45812807881774</v>
      </c>
      <c r="AF12" s="11">
        <f t="shared" si="17"/>
        <v>117.16129032258064</v>
      </c>
      <c r="AG12" s="22">
        <v>16.5</v>
      </c>
      <c r="AH12" s="22">
        <v>23.2</v>
      </c>
      <c r="AI12" s="38">
        <v>2.24</v>
      </c>
      <c r="AJ12" s="35">
        <f t="shared" si="18"/>
        <v>20.4</v>
      </c>
      <c r="AK12" s="11">
        <f t="shared" si="5"/>
        <v>87.93103448275862</v>
      </c>
      <c r="AL12" s="11">
        <f t="shared" si="19"/>
        <v>123.63636363636363</v>
      </c>
      <c r="AM12" s="40">
        <f>AH12+2.9</f>
        <v>26.099999999999998</v>
      </c>
      <c r="AN12" s="22">
        <v>17.9</v>
      </c>
      <c r="AO12" s="40">
        <v>26.1</v>
      </c>
      <c r="AP12" s="11">
        <v>1.9</v>
      </c>
      <c r="AQ12" s="32">
        <f t="shared" si="20"/>
        <v>22.299999999999997</v>
      </c>
      <c r="AR12" s="11">
        <f t="shared" si="6"/>
        <v>85.44061302681992</v>
      </c>
      <c r="AS12" s="44">
        <f t="shared" si="21"/>
        <v>124.58100558659217</v>
      </c>
      <c r="AT12" s="59">
        <v>19.7</v>
      </c>
      <c r="AU12" s="40">
        <v>29</v>
      </c>
      <c r="AV12" s="11">
        <v>3.2</v>
      </c>
      <c r="AW12" s="35">
        <v>22.5</v>
      </c>
      <c r="AX12" s="11">
        <f t="shared" si="8"/>
        <v>77.58620689655173</v>
      </c>
      <c r="AY12" s="49">
        <f t="shared" si="22"/>
        <v>114.21319796954315</v>
      </c>
      <c r="AZ12" s="22">
        <v>21.9</v>
      </c>
      <c r="BA12" s="40">
        <v>31.9</v>
      </c>
      <c r="BB12" s="11">
        <v>2.6</v>
      </c>
      <c r="BC12" s="32">
        <f>BB12+AW12+3</f>
        <v>28.1</v>
      </c>
      <c r="BD12" s="11">
        <f t="shared" si="9"/>
        <v>88.08777429467085</v>
      </c>
      <c r="BE12" s="11">
        <f t="shared" si="24"/>
        <v>128.31050228310502</v>
      </c>
      <c r="BF12" s="40">
        <v>34.8</v>
      </c>
      <c r="BG12" s="11">
        <v>1.9</v>
      </c>
      <c r="BH12" s="32">
        <f>BG12+BC12</f>
        <v>30</v>
      </c>
      <c r="BI12" s="89">
        <f>BH12/BF12*100</f>
        <v>86.20689655172414</v>
      </c>
      <c r="BJ12" s="77">
        <v>1.3</v>
      </c>
      <c r="BK12" s="65">
        <v>2.9</v>
      </c>
      <c r="BL12" s="38">
        <v>3.8</v>
      </c>
      <c r="BM12" s="86">
        <v>3.8</v>
      </c>
      <c r="BN12" s="11">
        <f t="shared" si="26"/>
        <v>131.0344827586207</v>
      </c>
      <c r="BO12" s="49">
        <f t="shared" si="27"/>
        <v>292.30769230769226</v>
      </c>
      <c r="BP12" s="80"/>
    </row>
    <row r="13" spans="1:68" ht="33">
      <c r="A13" s="15" t="s">
        <v>25</v>
      </c>
      <c r="B13" s="13" t="s">
        <v>18</v>
      </c>
      <c r="C13" s="23">
        <v>1.876</v>
      </c>
      <c r="D13" s="14">
        <v>1.8</v>
      </c>
      <c r="E13" s="19">
        <v>0.5880000000000001</v>
      </c>
      <c r="F13" s="23">
        <v>1.8780000000000001</v>
      </c>
      <c r="G13" s="11">
        <f t="shared" si="10"/>
        <v>104.33333333333334</v>
      </c>
      <c r="H13" s="11">
        <f>F13/C13*100</f>
        <v>100.10660980810235</v>
      </c>
      <c r="I13" s="23">
        <v>2.7</v>
      </c>
      <c r="J13" s="23">
        <v>2.5</v>
      </c>
      <c r="K13" s="11">
        <v>0.63</v>
      </c>
      <c r="L13" s="32">
        <f t="shared" si="11"/>
        <v>2.508</v>
      </c>
      <c r="M13" s="11">
        <f t="shared" si="1"/>
        <v>100.32000000000001</v>
      </c>
      <c r="N13" s="11">
        <f>L13/I13*100</f>
        <v>92.88888888888889</v>
      </c>
      <c r="O13" s="23">
        <v>3.47</v>
      </c>
      <c r="P13" s="23">
        <v>3.2</v>
      </c>
      <c r="Q13" s="11">
        <v>0.75</v>
      </c>
      <c r="R13" s="36">
        <v>3.26</v>
      </c>
      <c r="S13" s="11">
        <f t="shared" si="2"/>
        <v>101.87499999999999</v>
      </c>
      <c r="T13" s="11">
        <f>R13/O13*100</f>
        <v>93.94812680115272</v>
      </c>
      <c r="U13" s="23">
        <v>4.28</v>
      </c>
      <c r="V13" s="23">
        <v>4</v>
      </c>
      <c r="W13" s="19">
        <v>0.74</v>
      </c>
      <c r="X13" s="32">
        <f>W13+R13</f>
        <v>4</v>
      </c>
      <c r="Y13" s="11">
        <f t="shared" si="3"/>
        <v>100</v>
      </c>
      <c r="Z13" s="11">
        <f>X13/U13*100</f>
        <v>93.45794392523365</v>
      </c>
      <c r="AA13" s="23">
        <v>5.05</v>
      </c>
      <c r="AB13" s="23">
        <v>5.05</v>
      </c>
      <c r="AC13" s="19">
        <v>0.82</v>
      </c>
      <c r="AD13" s="32">
        <f>AC13+X13</f>
        <v>4.82</v>
      </c>
      <c r="AE13" s="11">
        <f t="shared" si="4"/>
        <v>95.44554455445545</v>
      </c>
      <c r="AF13" s="11">
        <f>AD13/AA13*100</f>
        <v>95.44554455445545</v>
      </c>
      <c r="AG13" s="23">
        <v>5.85</v>
      </c>
      <c r="AH13" s="23">
        <v>5.9</v>
      </c>
      <c r="AI13" s="41">
        <v>0.91</v>
      </c>
      <c r="AJ13" s="35">
        <f>AI13+AD13</f>
        <v>5.73</v>
      </c>
      <c r="AK13" s="11">
        <f t="shared" si="5"/>
        <v>97.11864406779661</v>
      </c>
      <c r="AL13" s="11">
        <f>AJ13/AG13*100</f>
        <v>97.94871794871797</v>
      </c>
      <c r="AM13" s="40">
        <v>7</v>
      </c>
      <c r="AN13" s="23">
        <v>6.57</v>
      </c>
      <c r="AO13" s="40">
        <v>7</v>
      </c>
      <c r="AP13" s="19">
        <v>0.9</v>
      </c>
      <c r="AQ13" s="32">
        <f t="shared" si="20"/>
        <v>6.630000000000001</v>
      </c>
      <c r="AR13" s="11">
        <f t="shared" si="6"/>
        <v>94.71428571428572</v>
      </c>
      <c r="AS13" s="44">
        <f>AQ13/AN13*100</f>
        <v>100.91324200913243</v>
      </c>
      <c r="AT13" s="55">
        <v>7.3</v>
      </c>
      <c r="AU13" s="40">
        <v>8</v>
      </c>
      <c r="AV13" s="19">
        <v>0.79</v>
      </c>
      <c r="AW13" s="35">
        <f>AV13+AQ13</f>
        <v>7.420000000000001</v>
      </c>
      <c r="AX13" s="11">
        <f t="shared" si="8"/>
        <v>92.75000000000001</v>
      </c>
      <c r="AY13" s="49">
        <f>AW13/AT13*100</f>
        <v>101.64383561643837</v>
      </c>
      <c r="AZ13" s="23">
        <v>7.76</v>
      </c>
      <c r="BA13" s="40">
        <v>8.2</v>
      </c>
      <c r="BB13" s="19">
        <v>0.825</v>
      </c>
      <c r="BC13" s="32">
        <f>BB13+AW13</f>
        <v>8.245000000000001</v>
      </c>
      <c r="BD13" s="11">
        <f t="shared" si="9"/>
        <v>100.54878048780489</v>
      </c>
      <c r="BE13" s="11">
        <f>BC13/AZ13*100</f>
        <v>106.25000000000003</v>
      </c>
      <c r="BF13" s="40">
        <v>8.9</v>
      </c>
      <c r="BG13" s="19">
        <v>0.694</v>
      </c>
      <c r="BH13" s="62">
        <v>8.946</v>
      </c>
      <c r="BI13" s="11">
        <f>BH13/BF13*100</f>
        <v>100.51685393258427</v>
      </c>
      <c r="BJ13" s="78">
        <v>0.66</v>
      </c>
      <c r="BK13" s="63">
        <v>0.5</v>
      </c>
      <c r="BL13" s="41">
        <v>0.54265</v>
      </c>
      <c r="BM13" s="87">
        <f>BL13</f>
        <v>0.54265</v>
      </c>
      <c r="BN13" s="11">
        <f t="shared" si="26"/>
        <v>108.52999999999999</v>
      </c>
      <c r="BO13" s="49">
        <f t="shared" si="27"/>
        <v>82.21969696969697</v>
      </c>
      <c r="BP13" s="80"/>
    </row>
    <row r="14" spans="1:68" ht="33">
      <c r="A14" s="15" t="s">
        <v>26</v>
      </c>
      <c r="B14" s="13" t="s">
        <v>18</v>
      </c>
      <c r="C14" s="23">
        <v>1.697</v>
      </c>
      <c r="D14" s="14">
        <v>1.7</v>
      </c>
      <c r="E14" s="19">
        <v>0.6970000000000001</v>
      </c>
      <c r="F14" s="23">
        <v>1.927</v>
      </c>
      <c r="G14" s="11">
        <f t="shared" si="10"/>
        <v>113.3529411764706</v>
      </c>
      <c r="H14" s="11">
        <f>F14/C14*100</f>
        <v>113.55332940483206</v>
      </c>
      <c r="I14" s="23">
        <v>2.575</v>
      </c>
      <c r="J14" s="23">
        <v>2.3</v>
      </c>
      <c r="K14" s="11">
        <v>0.6</v>
      </c>
      <c r="L14" s="32">
        <f t="shared" si="11"/>
        <v>2.527</v>
      </c>
      <c r="M14" s="11">
        <f t="shared" si="1"/>
        <v>109.86956521739133</v>
      </c>
      <c r="N14" s="11">
        <f>L14/I14*100</f>
        <v>98.13592233009707</v>
      </c>
      <c r="O14" s="23">
        <v>3.378</v>
      </c>
      <c r="P14" s="23">
        <v>3</v>
      </c>
      <c r="Q14" s="11">
        <v>0.7</v>
      </c>
      <c r="R14" s="36">
        <f t="shared" si="13"/>
        <v>3.2270000000000003</v>
      </c>
      <c r="S14" s="11">
        <f t="shared" si="2"/>
        <v>107.56666666666668</v>
      </c>
      <c r="T14" s="11">
        <f>R14/O14*100</f>
        <v>95.52989934872707</v>
      </c>
      <c r="U14" s="23">
        <v>4.14</v>
      </c>
      <c r="V14" s="23">
        <v>3.8</v>
      </c>
      <c r="W14" s="19">
        <v>0.8</v>
      </c>
      <c r="X14" s="32">
        <f t="shared" si="25"/>
        <v>4.027</v>
      </c>
      <c r="Y14" s="11">
        <f t="shared" si="3"/>
        <v>105.97368421052633</v>
      </c>
      <c r="Z14" s="11">
        <f>X14/U14*100</f>
        <v>97.27053140096619</v>
      </c>
      <c r="AA14" s="23">
        <v>4.86</v>
      </c>
      <c r="AB14" s="23">
        <v>4.6</v>
      </c>
      <c r="AC14" s="19">
        <v>0.78</v>
      </c>
      <c r="AD14" s="32">
        <f>AC14+X14</f>
        <v>4.807</v>
      </c>
      <c r="AE14" s="11">
        <f t="shared" si="4"/>
        <v>104.50000000000001</v>
      </c>
      <c r="AF14" s="11">
        <f>AD14/AA14*100</f>
        <v>98.90946502057614</v>
      </c>
      <c r="AG14" s="23">
        <v>5.66</v>
      </c>
      <c r="AH14" s="23">
        <v>5.66</v>
      </c>
      <c r="AI14" s="41">
        <v>0.862</v>
      </c>
      <c r="AJ14" s="42">
        <f>AI14+AD14</f>
        <v>5.6690000000000005</v>
      </c>
      <c r="AK14" s="11">
        <f t="shared" si="5"/>
        <v>100.15901060070671</v>
      </c>
      <c r="AL14" s="11">
        <f>AJ14/AG14*100</f>
        <v>100.15901060070671</v>
      </c>
      <c r="AM14" s="40">
        <v>6.6</v>
      </c>
      <c r="AN14" s="23">
        <v>6.48</v>
      </c>
      <c r="AO14" s="40">
        <v>6.6</v>
      </c>
      <c r="AP14" s="19">
        <v>0.944</v>
      </c>
      <c r="AQ14" s="32">
        <f t="shared" si="20"/>
        <v>6.613</v>
      </c>
      <c r="AR14" s="11">
        <f t="shared" si="6"/>
        <v>100.19696969696972</v>
      </c>
      <c r="AS14" s="44">
        <f>AQ14/AN14*100</f>
        <v>102.05246913580245</v>
      </c>
      <c r="AT14" s="55">
        <v>7.22</v>
      </c>
      <c r="AU14" s="40">
        <v>7.6</v>
      </c>
      <c r="AV14" s="19">
        <v>0.73</v>
      </c>
      <c r="AW14" s="42">
        <f>AV14+AQ14</f>
        <v>7.343</v>
      </c>
      <c r="AX14" s="11">
        <f t="shared" si="8"/>
        <v>96.61842105263159</v>
      </c>
      <c r="AY14" s="49">
        <f>AW14/AT14*100</f>
        <v>101.70360110803325</v>
      </c>
      <c r="AZ14" s="23">
        <v>7.96</v>
      </c>
      <c r="BA14" s="40">
        <v>8.1</v>
      </c>
      <c r="BB14" s="19">
        <v>0.817</v>
      </c>
      <c r="BC14" s="32">
        <f>BB14+AW14</f>
        <v>8.16</v>
      </c>
      <c r="BD14" s="11">
        <f t="shared" si="9"/>
        <v>100.74074074074075</v>
      </c>
      <c r="BE14" s="11">
        <f>BC14/AZ14*100</f>
        <v>102.51256281407035</v>
      </c>
      <c r="BF14" s="40">
        <v>8.7</v>
      </c>
      <c r="BG14" s="19">
        <v>0.63</v>
      </c>
      <c r="BH14" s="32">
        <f>BG14+BC14</f>
        <v>8.790000000000001</v>
      </c>
      <c r="BI14" s="11">
        <f>BH14/BF14*100</f>
        <v>101.0344827586207</v>
      </c>
      <c r="BJ14" s="78">
        <v>0.6</v>
      </c>
      <c r="BK14" s="63">
        <v>0.5</v>
      </c>
      <c r="BL14" s="41">
        <v>0.54376</v>
      </c>
      <c r="BM14" s="87">
        <f>BL14</f>
        <v>0.54376</v>
      </c>
      <c r="BN14" s="11">
        <f t="shared" si="26"/>
        <v>108.75200000000001</v>
      </c>
      <c r="BO14" s="49">
        <f t="shared" si="27"/>
        <v>90.62666666666668</v>
      </c>
      <c r="BP14" s="80"/>
    </row>
    <row r="15" spans="1:68" ht="33">
      <c r="A15" s="15" t="s">
        <v>27</v>
      </c>
      <c r="B15" s="16" t="s">
        <v>28</v>
      </c>
      <c r="C15" s="17">
        <v>195.5</v>
      </c>
      <c r="D15" s="14">
        <v>150</v>
      </c>
      <c r="E15" s="11">
        <v>57.74000000000001</v>
      </c>
      <c r="F15" s="14">
        <v>190.84</v>
      </c>
      <c r="G15" s="11">
        <f t="shared" si="10"/>
        <v>127.22666666666666</v>
      </c>
      <c r="H15" s="11">
        <f>F15/C15*100</f>
        <v>97.61636828644501</v>
      </c>
      <c r="I15" s="17">
        <v>254.3</v>
      </c>
      <c r="J15" s="17">
        <v>200</v>
      </c>
      <c r="K15" s="11">
        <v>39.7</v>
      </c>
      <c r="L15" s="32">
        <f t="shared" si="11"/>
        <v>230.54000000000002</v>
      </c>
      <c r="M15" s="11">
        <f t="shared" si="1"/>
        <v>115.27000000000001</v>
      </c>
      <c r="N15" s="11">
        <f>L15/I15*100</f>
        <v>90.65670467951239</v>
      </c>
      <c r="O15" s="17">
        <v>322.5</v>
      </c>
      <c r="P15" s="17">
        <v>250</v>
      </c>
      <c r="Q15" s="11">
        <v>63.7</v>
      </c>
      <c r="R15" s="32">
        <f t="shared" si="13"/>
        <v>294.24</v>
      </c>
      <c r="S15" s="11">
        <f t="shared" si="2"/>
        <v>117.696</v>
      </c>
      <c r="T15" s="11">
        <f>R15/O15*100</f>
        <v>91.23720930232558</v>
      </c>
      <c r="U15" s="17">
        <v>387.4</v>
      </c>
      <c r="V15" s="17">
        <v>310</v>
      </c>
      <c r="W15" s="11">
        <v>77.4</v>
      </c>
      <c r="X15" s="32">
        <f t="shared" si="25"/>
        <v>371.64</v>
      </c>
      <c r="Y15" s="11">
        <f t="shared" si="3"/>
        <v>119.88387096774193</v>
      </c>
      <c r="Z15" s="11">
        <f>X15/U15*100</f>
        <v>95.93185338151781</v>
      </c>
      <c r="AA15" s="17">
        <v>453.3</v>
      </c>
      <c r="AB15" s="17">
        <v>375</v>
      </c>
      <c r="AC15" s="11">
        <v>77.11</v>
      </c>
      <c r="AD15" s="32">
        <f>AC15+X15</f>
        <v>448.75</v>
      </c>
      <c r="AE15" s="11">
        <f t="shared" si="4"/>
        <v>119.66666666666667</v>
      </c>
      <c r="AF15" s="11">
        <f>AD15/AA15*100</f>
        <v>98.99624972424442</v>
      </c>
      <c r="AG15" s="17">
        <v>515.1</v>
      </c>
      <c r="AH15" s="17">
        <v>500</v>
      </c>
      <c r="AI15" s="38">
        <v>80.94</v>
      </c>
      <c r="AJ15" s="35">
        <f>AI15+AD15</f>
        <v>529.69</v>
      </c>
      <c r="AK15" s="11">
        <f t="shared" si="5"/>
        <v>105.93800000000002</v>
      </c>
      <c r="AL15" s="11">
        <f>AJ15/AG15*100</f>
        <v>102.8324597165599</v>
      </c>
      <c r="AM15" s="39">
        <v>540</v>
      </c>
      <c r="AN15" s="17">
        <v>578.8</v>
      </c>
      <c r="AO15" s="39">
        <v>540</v>
      </c>
      <c r="AP15" s="11">
        <v>79.38</v>
      </c>
      <c r="AQ15" s="32">
        <f t="shared" si="20"/>
        <v>609.07</v>
      </c>
      <c r="AR15" s="11">
        <f t="shared" si="6"/>
        <v>112.79074074074076</v>
      </c>
      <c r="AS15" s="44">
        <f>AQ15/AN15*100</f>
        <v>105.22978576364895</v>
      </c>
      <c r="AT15" s="58">
        <v>627.8</v>
      </c>
      <c r="AU15" s="39">
        <v>610</v>
      </c>
      <c r="AV15" s="11">
        <v>67.6</v>
      </c>
      <c r="AW15" s="35">
        <f>AV15+AQ15</f>
        <v>676.6700000000001</v>
      </c>
      <c r="AX15" s="11">
        <f t="shared" si="8"/>
        <v>110.92950819672132</v>
      </c>
      <c r="AY15" s="49">
        <f>AW15/AT15*100</f>
        <v>107.78432621854095</v>
      </c>
      <c r="AZ15" s="14">
        <v>679.8</v>
      </c>
      <c r="BA15" s="39">
        <v>685</v>
      </c>
      <c r="BB15" s="11">
        <v>81.1</v>
      </c>
      <c r="BC15" s="32">
        <f>BB15+AW15</f>
        <v>757.7700000000001</v>
      </c>
      <c r="BD15" s="11">
        <f t="shared" si="9"/>
        <v>110.6233576642336</v>
      </c>
      <c r="BE15" s="11">
        <f>BC15/AZ15*100</f>
        <v>111.46954986760814</v>
      </c>
      <c r="BF15" s="39">
        <v>760</v>
      </c>
      <c r="BG15" s="11">
        <f>4.37+68</f>
        <v>72.37</v>
      </c>
      <c r="BH15" s="32">
        <f>BG15+BC15</f>
        <v>830.1400000000001</v>
      </c>
      <c r="BI15" s="11">
        <f>BH15/BF15*100</f>
        <v>109.22894736842106</v>
      </c>
      <c r="BJ15" s="74">
        <v>55.9</v>
      </c>
      <c r="BK15" s="63">
        <v>50</v>
      </c>
      <c r="BL15" s="38">
        <v>74.74</v>
      </c>
      <c r="BM15" s="84">
        <v>74.74</v>
      </c>
      <c r="BN15" s="38">
        <f t="shared" si="26"/>
        <v>149.48</v>
      </c>
      <c r="BO15" s="73">
        <f t="shared" si="27"/>
        <v>133.70304114490162</v>
      </c>
      <c r="BP15" s="80"/>
    </row>
    <row r="16" spans="1:68" s="18" customFormat="1" ht="40.5">
      <c r="A16" s="24" t="s">
        <v>29</v>
      </c>
      <c r="B16" s="8" t="s">
        <v>30</v>
      </c>
      <c r="C16" s="11">
        <v>11.1</v>
      </c>
      <c r="D16" s="11">
        <v>10.9</v>
      </c>
      <c r="E16" s="10" t="s">
        <v>14</v>
      </c>
      <c r="F16" s="11">
        <v>11.2</v>
      </c>
      <c r="G16" s="11">
        <f>F16-D16</f>
        <v>0.29999999999999893</v>
      </c>
      <c r="H16" s="11">
        <f>F16-C16</f>
        <v>0.09999999999999964</v>
      </c>
      <c r="I16" s="11">
        <v>11.2</v>
      </c>
      <c r="J16" s="11">
        <v>11</v>
      </c>
      <c r="K16" s="10" t="s">
        <v>14</v>
      </c>
      <c r="L16" s="32">
        <v>11.2</v>
      </c>
      <c r="M16" s="11">
        <f>L16-J16</f>
        <v>0.1999999999999993</v>
      </c>
      <c r="N16" s="11">
        <f>L16-I16</f>
        <v>0</v>
      </c>
      <c r="O16" s="11">
        <v>11.4</v>
      </c>
      <c r="P16" s="11">
        <v>11.1</v>
      </c>
      <c r="Q16" s="10" t="s">
        <v>14</v>
      </c>
      <c r="R16" s="32">
        <v>11.2</v>
      </c>
      <c r="S16" s="11">
        <f>R16-P16</f>
        <v>0.09999999999999964</v>
      </c>
      <c r="T16" s="11">
        <f>R16-O16</f>
        <v>-0.20000000000000107</v>
      </c>
      <c r="U16" s="11">
        <v>11.5</v>
      </c>
      <c r="V16" s="11">
        <v>11.3</v>
      </c>
      <c r="W16" s="10" t="s">
        <v>14</v>
      </c>
      <c r="X16" s="32">
        <v>11.3</v>
      </c>
      <c r="Y16" s="38">
        <f>X16-V16</f>
        <v>0</v>
      </c>
      <c r="Z16" s="11">
        <f>X16-U16</f>
        <v>-0.1999999999999993</v>
      </c>
      <c r="AA16" s="11">
        <v>11.5</v>
      </c>
      <c r="AB16" s="11">
        <v>11.4</v>
      </c>
      <c r="AC16" s="10" t="s">
        <v>14</v>
      </c>
      <c r="AD16" s="32">
        <v>11.4</v>
      </c>
      <c r="AE16" s="11">
        <f>AD16-AB16</f>
        <v>0</v>
      </c>
      <c r="AF16" s="11">
        <f>AD16-AA16</f>
        <v>-0.09999999999999964</v>
      </c>
      <c r="AG16" s="11">
        <v>11.6</v>
      </c>
      <c r="AH16" s="11">
        <v>11.5</v>
      </c>
      <c r="AI16" s="10" t="s">
        <v>14</v>
      </c>
      <c r="AJ16" s="32">
        <v>11.5</v>
      </c>
      <c r="AK16" s="11">
        <f>AJ16-AH16</f>
        <v>0</v>
      </c>
      <c r="AL16" s="11">
        <f>AJ16-AG16</f>
        <v>-0.09999999999999964</v>
      </c>
      <c r="AM16" s="39">
        <v>11.6</v>
      </c>
      <c r="AN16" s="11">
        <v>11.7</v>
      </c>
      <c r="AO16" s="40">
        <v>11.6</v>
      </c>
      <c r="AP16" s="10" t="s">
        <v>14</v>
      </c>
      <c r="AQ16" s="32">
        <v>11.7</v>
      </c>
      <c r="AR16" s="11">
        <f>AQ16-AO16</f>
        <v>0.09999999999999964</v>
      </c>
      <c r="AS16" s="44">
        <f>AQ16-AN16</f>
        <v>0</v>
      </c>
      <c r="AT16" s="50">
        <v>11.7</v>
      </c>
      <c r="AU16" s="40">
        <v>11.7</v>
      </c>
      <c r="AV16" s="10" t="s">
        <v>14</v>
      </c>
      <c r="AW16" s="35">
        <v>11.7</v>
      </c>
      <c r="AX16" s="11">
        <f>AW16-AU16</f>
        <v>0</v>
      </c>
      <c r="AY16" s="49">
        <f>AW16-AT16</f>
        <v>0</v>
      </c>
      <c r="AZ16" s="11">
        <v>11.7</v>
      </c>
      <c r="BA16" s="40">
        <v>11.8</v>
      </c>
      <c r="BB16" s="10" t="s">
        <v>14</v>
      </c>
      <c r="BC16" s="32">
        <v>11.8</v>
      </c>
      <c r="BD16" s="11">
        <f>BC16-BA16</f>
        <v>0</v>
      </c>
      <c r="BE16" s="11">
        <f>BC16-AZ16</f>
        <v>0.10000000000000142</v>
      </c>
      <c r="BF16" s="40">
        <v>11.9</v>
      </c>
      <c r="BG16" s="10" t="s">
        <v>14</v>
      </c>
      <c r="BH16" s="32">
        <v>12</v>
      </c>
      <c r="BI16" s="11">
        <f>BH16-BF16</f>
        <v>0.09999999999999964</v>
      </c>
      <c r="BJ16" s="72">
        <v>11.2</v>
      </c>
      <c r="BK16" s="38">
        <v>12</v>
      </c>
      <c r="BL16" s="66" t="s">
        <v>14</v>
      </c>
      <c r="BM16" s="83">
        <v>12.1</v>
      </c>
      <c r="BN16" s="38">
        <f>BM16-BK16</f>
        <v>0.09999999999999964</v>
      </c>
      <c r="BO16" s="73">
        <f>BM16-BJ16</f>
        <v>0.9000000000000004</v>
      </c>
      <c r="BP16" s="80"/>
    </row>
    <row r="17" spans="1:67" s="18" customFormat="1" ht="23.25" customHeight="1" thickBot="1">
      <c r="A17" s="20" t="s">
        <v>31</v>
      </c>
      <c r="B17" s="26" t="s">
        <v>20</v>
      </c>
      <c r="C17" s="27">
        <v>1195</v>
      </c>
      <c r="D17" s="27">
        <v>1200</v>
      </c>
      <c r="E17" s="25">
        <v>424</v>
      </c>
      <c r="F17" s="27">
        <v>1159</v>
      </c>
      <c r="G17" s="28">
        <f>F17/D17*100</f>
        <v>96.58333333333333</v>
      </c>
      <c r="H17" s="11">
        <f>F17/C17*100</f>
        <v>96.98744769874477</v>
      </c>
      <c r="I17" s="27">
        <v>1551</v>
      </c>
      <c r="J17" s="27">
        <v>1575</v>
      </c>
      <c r="K17" s="11">
        <v>418.9</v>
      </c>
      <c r="L17" s="32">
        <f>F17+K17</f>
        <v>1577.9</v>
      </c>
      <c r="M17" s="28">
        <f>L17/J17*100</f>
        <v>100.184126984127</v>
      </c>
      <c r="N17" s="11">
        <f>L17/I17*100</f>
        <v>101.73436492585431</v>
      </c>
      <c r="O17" s="27">
        <v>1975</v>
      </c>
      <c r="P17" s="27">
        <v>2000</v>
      </c>
      <c r="Q17" s="11">
        <v>427</v>
      </c>
      <c r="R17" s="37">
        <f>Q17+L17</f>
        <v>2004.9</v>
      </c>
      <c r="S17" s="28">
        <f>R17/P17*100</f>
        <v>100.245</v>
      </c>
      <c r="T17" s="11">
        <f>R17/O17*100</f>
        <v>101.51392405063291</v>
      </c>
      <c r="U17" s="27">
        <v>2399</v>
      </c>
      <c r="V17" s="27">
        <v>2444</v>
      </c>
      <c r="W17" s="11">
        <v>451</v>
      </c>
      <c r="X17" s="37">
        <f>W17+R17</f>
        <v>2455.9</v>
      </c>
      <c r="Y17" s="28">
        <f>X17/V17*100</f>
        <v>100.48690671031098</v>
      </c>
      <c r="Z17" s="11">
        <f>X17/U17*100</f>
        <v>102.37182159233014</v>
      </c>
      <c r="AA17" s="27">
        <v>2777</v>
      </c>
      <c r="AB17" s="27">
        <v>2863</v>
      </c>
      <c r="AC17" s="11">
        <v>433</v>
      </c>
      <c r="AD17" s="37">
        <f>AC17+X17</f>
        <v>2888.9</v>
      </c>
      <c r="AE17" s="28">
        <f>AD17/AB17*100</f>
        <v>100.90464547677263</v>
      </c>
      <c r="AF17" s="11">
        <f>AD17/AA17*100</f>
        <v>104.02952826791503</v>
      </c>
      <c r="AG17" s="27">
        <v>3162</v>
      </c>
      <c r="AH17" s="27">
        <v>3282</v>
      </c>
      <c r="AI17" s="38">
        <v>436</v>
      </c>
      <c r="AJ17" s="43">
        <f>AI17+AD17</f>
        <v>3324.9</v>
      </c>
      <c r="AK17" s="28">
        <f>AJ17/AH17*100</f>
        <v>101.3071297989031</v>
      </c>
      <c r="AL17" s="11">
        <f>AJ17/AG17*100</f>
        <v>105.1518026565465</v>
      </c>
      <c r="AM17" s="39">
        <f>AH17+419</f>
        <v>3701</v>
      </c>
      <c r="AN17" s="27">
        <v>3520</v>
      </c>
      <c r="AO17" s="39">
        <v>3701</v>
      </c>
      <c r="AP17" s="11">
        <v>441</v>
      </c>
      <c r="AQ17" s="37">
        <f>AP17+AJ17</f>
        <v>3765.9</v>
      </c>
      <c r="AR17" s="28">
        <f>AQ17/AO17*100</f>
        <v>101.75358011348285</v>
      </c>
      <c r="AS17" s="44">
        <f>AQ17/AN17*100</f>
        <v>106.98579545454545</v>
      </c>
      <c r="AT17" s="60">
        <v>3840</v>
      </c>
      <c r="AU17" s="51">
        <v>4120</v>
      </c>
      <c r="AV17" s="52">
        <v>451</v>
      </c>
      <c r="AW17" s="61">
        <f>AV17+AQ17</f>
        <v>4216.9</v>
      </c>
      <c r="AX17" s="53">
        <f>AW17/AU17*100</f>
        <v>102.35194174757281</v>
      </c>
      <c r="AY17" s="54">
        <f>AW17/AT17*100</f>
        <v>109.81510416666667</v>
      </c>
      <c r="AZ17" s="27">
        <v>4169</v>
      </c>
      <c r="BA17" s="39">
        <v>4580</v>
      </c>
      <c r="BB17" s="11">
        <v>469</v>
      </c>
      <c r="BC17" s="37">
        <f>BB17+AW17</f>
        <v>4685.9</v>
      </c>
      <c r="BD17" s="28">
        <f>BC17/BA17*100</f>
        <v>102.31222707423579</v>
      </c>
      <c r="BE17" s="11">
        <f>BC17/AZ17*100</f>
        <v>112.39865675221874</v>
      </c>
      <c r="BF17" s="39">
        <v>5030</v>
      </c>
      <c r="BG17" s="11">
        <v>424</v>
      </c>
      <c r="BH17" s="37">
        <f>BG17+BC17</f>
        <v>5109.9</v>
      </c>
      <c r="BI17" s="28">
        <f>BH17/BF17*100</f>
        <v>101.58846918489064</v>
      </c>
      <c r="BJ17" s="67">
        <v>347</v>
      </c>
      <c r="BK17" s="67">
        <v>400</v>
      </c>
      <c r="BL17" s="68">
        <v>490</v>
      </c>
      <c r="BM17" s="67">
        <v>490</v>
      </c>
      <c r="BN17" s="69">
        <f>BM17/BK17*100</f>
        <v>122.50000000000001</v>
      </c>
      <c r="BO17" s="70">
        <f>BM17/BJ17*100</f>
        <v>141.21037463976944</v>
      </c>
    </row>
    <row r="18" spans="3:32" ht="51" customHeight="1">
      <c r="C18" s="12"/>
      <c r="D18" s="12"/>
      <c r="E18" s="12"/>
      <c r="F18" s="12"/>
      <c r="G18" s="12"/>
      <c r="H18" s="12"/>
      <c r="I18" s="12"/>
      <c r="J18" s="12"/>
      <c r="K18" s="12"/>
      <c r="L18" s="33"/>
      <c r="M18" s="12"/>
      <c r="N18" s="12"/>
      <c r="O18" s="12"/>
      <c r="P18" s="12"/>
      <c r="Q18" s="12"/>
      <c r="R18" s="33"/>
      <c r="S18" s="12"/>
      <c r="T18" s="12"/>
      <c r="U18" s="12"/>
      <c r="V18" s="12"/>
      <c r="W18" s="12"/>
      <c r="X18" s="33"/>
      <c r="Y18" s="12"/>
      <c r="Z18" s="12"/>
      <c r="AA18" s="12"/>
      <c r="AB18" s="12"/>
      <c r="AC18" s="12"/>
      <c r="AD18" s="33">
        <f>7930/7100</f>
        <v>1.1169014084507043</v>
      </c>
      <c r="AE18" s="12"/>
      <c r="AF18" s="12"/>
    </row>
    <row r="19" spans="3:32" ht="51" customHeight="1">
      <c r="C19" s="12"/>
      <c r="D19" s="12"/>
      <c r="E19" s="12"/>
      <c r="F19" s="12"/>
      <c r="G19" s="12"/>
      <c r="H19" s="12"/>
      <c r="I19" s="12"/>
      <c r="J19" s="12"/>
      <c r="K19" s="12"/>
      <c r="L19" s="33"/>
      <c r="M19" s="12"/>
      <c r="N19" s="12"/>
      <c r="O19" s="12"/>
      <c r="P19" s="12"/>
      <c r="Q19" s="12"/>
      <c r="R19" s="33"/>
      <c r="S19" s="12"/>
      <c r="T19" s="12"/>
      <c r="U19" s="12"/>
      <c r="V19" s="12"/>
      <c r="W19" s="12"/>
      <c r="X19" s="33"/>
      <c r="Y19" s="12"/>
      <c r="Z19" s="12"/>
      <c r="AA19" s="12"/>
      <c r="AB19" s="12"/>
      <c r="AC19" s="12"/>
      <c r="AD19" s="33"/>
      <c r="AE19" s="12"/>
      <c r="AF19" s="12"/>
    </row>
    <row r="20" spans="3:32" ht="51" customHeight="1">
      <c r="C20" s="12"/>
      <c r="D20" s="12"/>
      <c r="E20" s="12"/>
      <c r="F20" s="12"/>
      <c r="G20" s="12"/>
      <c r="H20" s="12"/>
      <c r="I20" s="12"/>
      <c r="J20" s="12"/>
      <c r="K20" s="12"/>
      <c r="L20" s="33"/>
      <c r="M20" s="12"/>
      <c r="N20" s="12"/>
      <c r="O20" s="12"/>
      <c r="P20" s="12"/>
      <c r="Q20" s="12"/>
      <c r="R20" s="33"/>
      <c r="S20" s="12"/>
      <c r="T20" s="12"/>
      <c r="U20" s="12"/>
      <c r="V20" s="12"/>
      <c r="W20" s="12"/>
      <c r="X20" s="33"/>
      <c r="Y20" s="12"/>
      <c r="Z20" s="12"/>
      <c r="AA20" s="12"/>
      <c r="AB20" s="12"/>
      <c r="AC20" s="12"/>
      <c r="AD20" s="33"/>
      <c r="AE20" s="12"/>
      <c r="AF20" s="12"/>
    </row>
    <row r="21" spans="3:32" ht="51" customHeight="1">
      <c r="C21" s="12"/>
      <c r="D21" s="12"/>
      <c r="E21" s="12"/>
      <c r="F21" s="12"/>
      <c r="G21" s="12"/>
      <c r="H21" s="12"/>
      <c r="I21" s="12"/>
      <c r="J21" s="12"/>
      <c r="K21" s="12"/>
      <c r="L21" s="33"/>
      <c r="M21" s="12"/>
      <c r="N21" s="12"/>
      <c r="O21" s="12"/>
      <c r="P21" s="12"/>
      <c r="Q21" s="12"/>
      <c r="R21" s="33"/>
      <c r="S21" s="12"/>
      <c r="T21" s="12"/>
      <c r="U21" s="12"/>
      <c r="V21" s="12"/>
      <c r="W21" s="12"/>
      <c r="X21" s="33"/>
      <c r="Y21" s="12"/>
      <c r="Z21" s="12"/>
      <c r="AA21" s="12"/>
      <c r="AB21" s="12"/>
      <c r="AC21" s="12"/>
      <c r="AD21" s="33"/>
      <c r="AE21" s="12"/>
      <c r="AF21" s="12"/>
    </row>
    <row r="22" spans="3:32" ht="51" customHeight="1">
      <c r="C22" s="12"/>
      <c r="D22" s="12"/>
      <c r="E22" s="12"/>
      <c r="F22" s="12"/>
      <c r="G22" s="12"/>
      <c r="H22" s="12"/>
      <c r="I22" s="12"/>
      <c r="J22" s="12"/>
      <c r="K22" s="12"/>
      <c r="L22" s="33"/>
      <c r="M22" s="12"/>
      <c r="N22" s="12"/>
      <c r="O22" s="12"/>
      <c r="P22" s="12"/>
      <c r="Q22" s="12"/>
      <c r="R22" s="33"/>
      <c r="S22" s="12"/>
      <c r="T22" s="12"/>
      <c r="U22" s="12"/>
      <c r="V22" s="12"/>
      <c r="W22" s="12"/>
      <c r="X22" s="33"/>
      <c r="Y22" s="12"/>
      <c r="Z22" s="12"/>
      <c r="AA22" s="12"/>
      <c r="AB22" s="12"/>
      <c r="AC22" s="12"/>
      <c r="AD22" s="33"/>
      <c r="AE22" s="12"/>
      <c r="AF22" s="12"/>
    </row>
    <row r="23" spans="3:32" ht="51" customHeight="1">
      <c r="C23" s="12"/>
      <c r="D23" s="12"/>
      <c r="E23" s="12"/>
      <c r="F23" s="12"/>
      <c r="G23" s="12"/>
      <c r="H23" s="12"/>
      <c r="I23" s="12"/>
      <c r="J23" s="12"/>
      <c r="K23" s="12"/>
      <c r="L23" s="33"/>
      <c r="M23" s="12"/>
      <c r="N23" s="12"/>
      <c r="O23" s="12"/>
      <c r="P23" s="12"/>
      <c r="Q23" s="12"/>
      <c r="R23" s="33"/>
      <c r="S23" s="12"/>
      <c r="T23" s="12"/>
      <c r="U23" s="12"/>
      <c r="V23" s="12"/>
      <c r="W23" s="12"/>
      <c r="X23" s="33"/>
      <c r="Y23" s="12"/>
      <c r="Z23" s="12"/>
      <c r="AA23" s="12"/>
      <c r="AB23" s="12"/>
      <c r="AC23" s="12"/>
      <c r="AD23" s="33"/>
      <c r="AE23" s="12"/>
      <c r="AF23" s="12"/>
    </row>
    <row r="24" spans="3:32" ht="51" customHeight="1">
      <c r="C24" s="12"/>
      <c r="D24" s="12"/>
      <c r="E24" s="12"/>
      <c r="F24" s="12"/>
      <c r="G24" s="12"/>
      <c r="H24" s="12"/>
      <c r="I24" s="12"/>
      <c r="J24" s="12"/>
      <c r="K24" s="12"/>
      <c r="L24" s="33"/>
      <c r="M24" s="12"/>
      <c r="N24" s="12"/>
      <c r="O24" s="12"/>
      <c r="P24" s="12"/>
      <c r="Q24" s="12"/>
      <c r="R24" s="33"/>
      <c r="S24" s="12"/>
      <c r="T24" s="12"/>
      <c r="U24" s="12"/>
      <c r="V24" s="12"/>
      <c r="W24" s="12"/>
      <c r="X24" s="33"/>
      <c r="Y24" s="12"/>
      <c r="Z24" s="12"/>
      <c r="AA24" s="12"/>
      <c r="AB24" s="12"/>
      <c r="AC24" s="12"/>
      <c r="AD24" s="33"/>
      <c r="AE24" s="12"/>
      <c r="AF24" s="12"/>
    </row>
    <row r="25" spans="3:32" ht="51" customHeight="1">
      <c r="C25" s="12"/>
      <c r="D25" s="12"/>
      <c r="E25" s="12"/>
      <c r="F25" s="12"/>
      <c r="G25" s="12"/>
      <c r="H25" s="12"/>
      <c r="I25" s="12"/>
      <c r="J25" s="12"/>
      <c r="K25" s="12"/>
      <c r="L25" s="33"/>
      <c r="M25" s="12"/>
      <c r="N25" s="12"/>
      <c r="O25" s="12"/>
      <c r="P25" s="12"/>
      <c r="Q25" s="12"/>
      <c r="R25" s="33"/>
      <c r="S25" s="12"/>
      <c r="T25" s="12"/>
      <c r="U25" s="12"/>
      <c r="V25" s="12"/>
      <c r="W25" s="12"/>
      <c r="X25" s="33"/>
      <c r="Y25" s="12"/>
      <c r="Z25" s="12"/>
      <c r="AA25" s="12"/>
      <c r="AB25" s="12"/>
      <c r="AC25" s="12"/>
      <c r="AD25" s="33"/>
      <c r="AE25" s="12"/>
      <c r="AF25" s="12"/>
    </row>
    <row r="26" spans="3:32" ht="51" customHeight="1">
      <c r="C26" s="12"/>
      <c r="D26" s="12"/>
      <c r="E26" s="12"/>
      <c r="F26" s="12"/>
      <c r="G26" s="12"/>
      <c r="H26" s="12"/>
      <c r="I26" s="12"/>
      <c r="J26" s="12"/>
      <c r="K26" s="12"/>
      <c r="L26" s="33"/>
      <c r="M26" s="12"/>
      <c r="N26" s="12"/>
      <c r="O26" s="12"/>
      <c r="P26" s="12"/>
      <c r="Q26" s="12"/>
      <c r="R26" s="33"/>
      <c r="S26" s="12"/>
      <c r="T26" s="12"/>
      <c r="U26" s="12"/>
      <c r="V26" s="12"/>
      <c r="W26" s="12"/>
      <c r="X26" s="33"/>
      <c r="Y26" s="12"/>
      <c r="Z26" s="12"/>
      <c r="AA26" s="12"/>
      <c r="AB26" s="12"/>
      <c r="AC26" s="12"/>
      <c r="AD26" s="33"/>
      <c r="AE26" s="12"/>
      <c r="AF26" s="12"/>
    </row>
    <row r="27" spans="3:32" ht="51" customHeight="1">
      <c r="C27" s="12"/>
      <c r="D27" s="12"/>
      <c r="E27" s="12"/>
      <c r="F27" s="12"/>
      <c r="G27" s="12"/>
      <c r="H27" s="12"/>
      <c r="I27" s="12"/>
      <c r="J27" s="12"/>
      <c r="K27" s="12"/>
      <c r="L27" s="33"/>
      <c r="M27" s="12"/>
      <c r="N27" s="12"/>
      <c r="O27" s="12"/>
      <c r="P27" s="12"/>
      <c r="Q27" s="12"/>
      <c r="R27" s="33"/>
      <c r="S27" s="12"/>
      <c r="T27" s="12"/>
      <c r="U27" s="12"/>
      <c r="V27" s="12"/>
      <c r="W27" s="12"/>
      <c r="X27" s="33"/>
      <c r="Y27" s="12"/>
      <c r="Z27" s="12"/>
      <c r="AA27" s="12"/>
      <c r="AB27" s="12"/>
      <c r="AC27" s="12"/>
      <c r="AD27" s="33"/>
      <c r="AE27" s="12"/>
      <c r="AF27" s="12"/>
    </row>
    <row r="28" spans="3:32" ht="51" customHeight="1">
      <c r="C28" s="12"/>
      <c r="D28" s="12"/>
      <c r="E28" s="12"/>
      <c r="F28" s="12"/>
      <c r="G28" s="12"/>
      <c r="H28" s="12"/>
      <c r="I28" s="12"/>
      <c r="J28" s="12"/>
      <c r="K28" s="12"/>
      <c r="L28" s="33"/>
      <c r="M28" s="12"/>
      <c r="N28" s="12"/>
      <c r="O28" s="12"/>
      <c r="P28" s="12"/>
      <c r="Q28" s="12"/>
      <c r="R28" s="33"/>
      <c r="S28" s="12"/>
      <c r="T28" s="12"/>
      <c r="U28" s="12"/>
      <c r="V28" s="12"/>
      <c r="W28" s="12"/>
      <c r="X28" s="33"/>
      <c r="Y28" s="12"/>
      <c r="Z28" s="12"/>
      <c r="AA28" s="12"/>
      <c r="AB28" s="12"/>
      <c r="AC28" s="12"/>
      <c r="AD28" s="33"/>
      <c r="AE28" s="12"/>
      <c r="AF28" s="12"/>
    </row>
    <row r="29" spans="3:32" ht="51" customHeight="1">
      <c r="C29" s="12"/>
      <c r="D29" s="12"/>
      <c r="E29" s="12"/>
      <c r="F29" s="12"/>
      <c r="G29" s="12"/>
      <c r="H29" s="12"/>
      <c r="I29" s="12"/>
      <c r="J29" s="12"/>
      <c r="K29" s="12"/>
      <c r="L29" s="33"/>
      <c r="M29" s="12"/>
      <c r="N29" s="12"/>
      <c r="O29" s="12"/>
      <c r="P29" s="12"/>
      <c r="Q29" s="12"/>
      <c r="R29" s="33"/>
      <c r="S29" s="12"/>
      <c r="T29" s="12"/>
      <c r="U29" s="12"/>
      <c r="V29" s="12"/>
      <c r="W29" s="12"/>
      <c r="X29" s="33"/>
      <c r="Y29" s="12"/>
      <c r="Z29" s="12"/>
      <c r="AA29" s="12"/>
      <c r="AB29" s="12"/>
      <c r="AC29" s="12"/>
      <c r="AD29" s="33"/>
      <c r="AE29" s="12"/>
      <c r="AF29" s="12"/>
    </row>
    <row r="30" spans="3:32" ht="51" customHeight="1">
      <c r="C30" s="12"/>
      <c r="D30" s="12"/>
      <c r="E30" s="12"/>
      <c r="F30" s="12"/>
      <c r="G30" s="12"/>
      <c r="H30" s="12"/>
      <c r="I30" s="12"/>
      <c r="J30" s="12"/>
      <c r="K30" s="12"/>
      <c r="L30" s="33"/>
      <c r="M30" s="12"/>
      <c r="N30" s="12"/>
      <c r="O30" s="12"/>
      <c r="P30" s="12"/>
      <c r="Q30" s="12"/>
      <c r="R30" s="33"/>
      <c r="S30" s="12"/>
      <c r="T30" s="12"/>
      <c r="U30" s="12"/>
      <c r="V30" s="12"/>
      <c r="W30" s="12"/>
      <c r="X30" s="33"/>
      <c r="Y30" s="12"/>
      <c r="Z30" s="12"/>
      <c r="AA30" s="12"/>
      <c r="AB30" s="12"/>
      <c r="AC30" s="12"/>
      <c r="AD30" s="33"/>
      <c r="AE30" s="12"/>
      <c r="AF30" s="12"/>
    </row>
    <row r="31" spans="3:32" ht="51" customHeight="1">
      <c r="C31" s="12"/>
      <c r="D31" s="12"/>
      <c r="E31" s="12"/>
      <c r="F31" s="12"/>
      <c r="G31" s="12"/>
      <c r="H31" s="12"/>
      <c r="I31" s="12"/>
      <c r="J31" s="12"/>
      <c r="K31" s="12"/>
      <c r="L31" s="33"/>
      <c r="M31" s="12"/>
      <c r="N31" s="12"/>
      <c r="O31" s="12"/>
      <c r="P31" s="12"/>
      <c r="Q31" s="12"/>
      <c r="R31" s="33"/>
      <c r="S31" s="12"/>
      <c r="T31" s="12"/>
      <c r="U31" s="12"/>
      <c r="V31" s="12"/>
      <c r="W31" s="12"/>
      <c r="X31" s="33"/>
      <c r="Y31" s="12"/>
      <c r="Z31" s="12"/>
      <c r="AA31" s="12"/>
      <c r="AB31" s="12"/>
      <c r="AC31" s="12"/>
      <c r="AD31" s="33"/>
      <c r="AE31" s="12"/>
      <c r="AF31" s="12"/>
    </row>
    <row r="32" ht="51" customHeight="1"/>
    <row r="33" ht="51" customHeight="1"/>
    <row r="34" ht="51" customHeight="1"/>
    <row r="35" ht="51" customHeight="1"/>
    <row r="36" ht="51" customHeight="1"/>
    <row r="37" ht="51" customHeight="1"/>
    <row r="38" ht="51" customHeight="1"/>
    <row r="39" ht="51" customHeight="1"/>
    <row r="40" ht="51" customHeight="1"/>
    <row r="41" ht="51" customHeight="1"/>
    <row r="42" ht="51" customHeight="1"/>
    <row r="43" ht="51" customHeight="1"/>
    <row r="44" ht="51" customHeight="1"/>
    <row r="45" ht="51" customHeight="1"/>
    <row r="46" ht="51" customHeight="1"/>
    <row r="47" ht="51" customHeight="1"/>
    <row r="48" ht="51" customHeight="1"/>
    <row r="49" ht="51" customHeight="1"/>
    <row r="50" ht="51" customHeight="1"/>
    <row r="51" ht="51" customHeight="1"/>
    <row r="52" ht="51" customHeight="1"/>
    <row r="53" ht="51" customHeight="1"/>
    <row r="54" ht="51" customHeight="1"/>
    <row r="55" ht="51" customHeight="1"/>
    <row r="56" ht="51" customHeight="1"/>
    <row r="57" ht="51" customHeight="1"/>
    <row r="58" ht="51" customHeight="1"/>
    <row r="59" ht="51" customHeight="1"/>
    <row r="60" ht="51" customHeight="1"/>
    <row r="61" ht="51" customHeight="1"/>
    <row r="62" ht="51" customHeight="1"/>
    <row r="63" ht="51" customHeight="1"/>
    <row r="64" ht="51" customHeight="1"/>
  </sheetData>
  <sheetProtection/>
  <mergeCells count="1">
    <mergeCell ref="A1:BI1"/>
  </mergeCells>
  <conditionalFormatting sqref="K3:K15 K17 G16:H16 M16:N16 Q3:Q15 Q17 S16:T16 W3:W15 W17 Y16:Z16 AC3:AC15 AC17 AE16:AF16 AI3:AI15 AI17 AK16:AL16 AP3:AP15 AP17 AR16:AS16 AV3:AV15 AV17 AX16:AY16">
    <cfRule type="cellIs" priority="38" dxfId="8" operator="lessThan" stopIfTrue="1">
      <formula>0</formula>
    </cfRule>
  </conditionalFormatting>
  <conditionalFormatting sqref="G3:H15 M3:N15 S3:T15 Y3:Z15 AE3:AF15 AK3:AL15 AR3:AS15 AX3:AY15 G17:H17 M17:N17 S17:T17 Y17:Z17 AE17:AF17 AK17:AL17 AR17:AS17 AX17:AY17 BD17:BE17 BI17 BN17:BO17">
    <cfRule type="cellIs" priority="37" dxfId="8" operator="lessThan" stopIfTrue="1">
      <formula>100</formula>
    </cfRule>
  </conditionalFormatting>
  <conditionalFormatting sqref="BB3:BB15 BB17 BD16:BE16">
    <cfRule type="cellIs" priority="12" dxfId="8" operator="lessThan" stopIfTrue="1">
      <formula>0</formula>
    </cfRule>
  </conditionalFormatting>
  <conditionalFormatting sqref="BD3:BE15">
    <cfRule type="cellIs" priority="11" dxfId="8" operator="lessThan" stopIfTrue="1">
      <formula>100</formula>
    </cfRule>
  </conditionalFormatting>
  <conditionalFormatting sqref="BG3:BG15 BG17 BI16">
    <cfRule type="cellIs" priority="10" dxfId="8" operator="lessThan" stopIfTrue="1">
      <formula>0</formula>
    </cfRule>
  </conditionalFormatting>
  <conditionalFormatting sqref="BI3:BI15">
    <cfRule type="cellIs" priority="9" dxfId="8" operator="lessThan" stopIfTrue="1">
      <formula>100</formula>
    </cfRule>
  </conditionalFormatting>
  <conditionalFormatting sqref="BN16:BO16">
    <cfRule type="cellIs" priority="8" dxfId="8" operator="lessThan" stopIfTrue="1">
      <formula>0</formula>
    </cfRule>
  </conditionalFormatting>
  <conditionalFormatting sqref="BN3:BO15">
    <cfRule type="cellIs" priority="7" dxfId="8" operator="lessThan" stopIfTrue="1">
      <formula>100</formula>
    </cfRule>
  </conditionalFormatting>
  <printOptions/>
  <pageMargins left="0.5118110236220472" right="0.11811023622047245" top="0.7480314960629921" bottom="0.15748031496062992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ingpeo</dc:creator>
  <cp:keywords/>
  <dc:description/>
  <cp:lastModifiedBy>Пользователь Windows</cp:lastModifiedBy>
  <cp:lastPrinted>2021-02-25T09:51:47Z</cp:lastPrinted>
  <dcterms:created xsi:type="dcterms:W3CDTF">2020-04-21T09:14:13Z</dcterms:created>
  <dcterms:modified xsi:type="dcterms:W3CDTF">2021-03-12T09:42:31Z</dcterms:modified>
  <cp:category/>
  <cp:version/>
  <cp:contentType/>
  <cp:contentStatus/>
</cp:coreProperties>
</file>